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heckCompatibility="1" autoCompressPictures="0"/>
  <mc:AlternateContent xmlns:mc="http://schemas.openxmlformats.org/markup-compatibility/2006">
    <mc:Choice Requires="x15">
      <x15ac:absPath xmlns:x15ac="http://schemas.microsoft.com/office/spreadsheetml/2010/11/ac" url="C:\Users\Hivatalvezető\Desktop\céges\Ajánlattételi_B ép_tető_2025\"/>
    </mc:Choice>
  </mc:AlternateContent>
  <xr:revisionPtr revIDLastSave="0" documentId="8_{40218508-3529-4DB4-B74F-6FBB6D13AF8A}" xr6:coauthVersionLast="47" xr6:coauthVersionMax="47" xr10:uidLastSave="{00000000-0000-0000-0000-000000000000}"/>
  <bookViews>
    <workbookView xWindow="-108" yWindow="-108" windowWidth="23256" windowHeight="12456" tabRatio="792" firstSheet="2" activeTab="2" xr2:uid="{00000000-000D-0000-FFFF-FFFF00000000}"/>
  </bookViews>
  <sheets>
    <sheet name="Címlap" sheetId="3" r:id="rId1"/>
    <sheet name="főösszesítő" sheetId="20" state="hidden" r:id="rId2"/>
    <sheet name=" Összesítő" sheetId="1" r:id="rId3"/>
    <sheet name="12. Felvonulási létesítmények" sheetId="13" r:id="rId4"/>
    <sheet name="15. Zsaluzás és állványozás" sheetId="18" r:id="rId5"/>
    <sheet name="19. Költségtérítések" sheetId="23" state="hidden" r:id="rId6"/>
    <sheet name="19. Ktg.térítések" sheetId="38" r:id="rId7"/>
    <sheet name="32. Előregyártott épületszerk" sheetId="22" state="hidden" r:id="rId8"/>
    <sheet name="34. Fém- és könnyűszerkezetek" sheetId="14" state="hidden" r:id="rId9"/>
    <sheet name="35.Ácsmunka" sheetId="29" r:id="rId10"/>
    <sheet name="41. Tetőfedés, bádogozás" sheetId="16" state="hidden" r:id="rId11"/>
    <sheet name="41. Tetőfedés" sheetId="36" r:id="rId12"/>
    <sheet name="44. Fa-és műa. szerk." sheetId="5" state="hidden" r:id="rId13"/>
    <sheet name="43. Bádogozás" sheetId="33" r:id="rId14"/>
    <sheet name="villanyszerelés" sheetId="40" r:id="rId15"/>
    <sheet name="49. Árnyékolók" sheetId="11" state="hidden" r:id="rId16"/>
  </sheets>
  <definedNames>
    <definedName name="szorzóa">1.1</definedName>
    <definedName name="szorzód">6500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23" i="29" l="1"/>
  <c r="H23" i="29"/>
  <c r="A23" i="29" l="1"/>
  <c r="I21" i="29"/>
  <c r="H21" i="29"/>
  <c r="C15" i="1"/>
  <c r="I3" i="40"/>
  <c r="H3" i="40"/>
  <c r="C26" i="1" s="1"/>
  <c r="D9" i="33"/>
  <c r="I9" i="36"/>
  <c r="H9" i="36"/>
  <c r="I11" i="33"/>
  <c r="H11" i="33"/>
  <c r="D3" i="36"/>
  <c r="D19" i="29"/>
  <c r="D17" i="29"/>
  <c r="D15" i="29"/>
  <c r="D13" i="29"/>
  <c r="D11" i="29"/>
  <c r="I11" i="29" s="1"/>
  <c r="H7" i="38"/>
  <c r="H11" i="29"/>
  <c r="I9" i="29"/>
  <c r="H9" i="29"/>
  <c r="I7" i="29"/>
  <c r="H7" i="29"/>
  <c r="I5" i="29"/>
  <c r="H5" i="29"/>
  <c r="A5" i="29"/>
  <c r="I5" i="40" l="1"/>
  <c r="D26" i="1" s="1"/>
  <c r="H5" i="40"/>
  <c r="A7" i="29"/>
  <c r="A9" i="29" s="1"/>
  <c r="A11" i="29" s="1"/>
  <c r="A13" i="29" s="1"/>
  <c r="A15" i="29" s="1"/>
  <c r="A17" i="29" s="1"/>
  <c r="A19" i="29" s="1"/>
  <c r="A21" i="29" s="1"/>
  <c r="I7" i="38" l="1"/>
  <c r="H5" i="38"/>
  <c r="I5" i="38"/>
  <c r="I3" i="38"/>
  <c r="H3" i="38"/>
  <c r="H9" i="38" l="1"/>
  <c r="I9" i="38"/>
  <c r="D15" i="1" s="1"/>
  <c r="I19" i="29"/>
  <c r="H17" i="29"/>
  <c r="I17" i="29"/>
  <c r="I5" i="36"/>
  <c r="H7" i="33"/>
  <c r="H9" i="33"/>
  <c r="I7" i="36"/>
  <c r="H7" i="36"/>
  <c r="H5" i="36"/>
  <c r="I3" i="36"/>
  <c r="H3" i="36"/>
  <c r="I5" i="33"/>
  <c r="H5" i="33"/>
  <c r="I3" i="33"/>
  <c r="H3" i="33"/>
  <c r="D17" i="1"/>
  <c r="C17" i="1"/>
  <c r="I15" i="29"/>
  <c r="H15" i="29"/>
  <c r="I13" i="29"/>
  <c r="H13" i="29"/>
  <c r="I3" i="29"/>
  <c r="H3" i="29"/>
  <c r="H3" i="18"/>
  <c r="H2" i="13"/>
  <c r="I3" i="18"/>
  <c r="I2" i="13"/>
  <c r="C16" i="1"/>
  <c r="I3" i="23"/>
  <c r="I8" i="23" s="1"/>
  <c r="I5" i="23"/>
  <c r="H3" i="23"/>
  <c r="H5" i="23"/>
  <c r="H8" i="23"/>
  <c r="H2" i="5"/>
  <c r="H16" i="5" s="1"/>
  <c r="H4" i="5"/>
  <c r="H6" i="5"/>
  <c r="H8" i="5"/>
  <c r="H10" i="5"/>
  <c r="H12" i="5"/>
  <c r="H14" i="5"/>
  <c r="H2" i="16"/>
  <c r="H4" i="16"/>
  <c r="H6" i="16"/>
  <c r="H10" i="16"/>
  <c r="H8" i="16"/>
  <c r="H19" i="16" s="1"/>
  <c r="H12" i="16"/>
  <c r="H14" i="16"/>
  <c r="H16" i="16"/>
  <c r="H18" i="16"/>
  <c r="I2" i="5"/>
  <c r="I4" i="5"/>
  <c r="I6" i="5"/>
  <c r="I16" i="5" s="1"/>
  <c r="I8" i="5"/>
  <c r="I10" i="5"/>
  <c r="I12" i="5"/>
  <c r="I14" i="5"/>
  <c r="I2" i="16"/>
  <c r="I4" i="16"/>
  <c r="I6" i="16"/>
  <c r="I10" i="16"/>
  <c r="I8" i="16"/>
  <c r="I12" i="16"/>
  <c r="I14" i="16"/>
  <c r="I16" i="16"/>
  <c r="I18" i="16"/>
  <c r="I19" i="16"/>
  <c r="I3" i="22"/>
  <c r="I5" i="22"/>
  <c r="I12" i="22"/>
  <c r="I13" i="22"/>
  <c r="H3" i="22"/>
  <c r="H13" i="22" s="1"/>
  <c r="H5" i="22"/>
  <c r="H12" i="22"/>
  <c r="C21" i="20"/>
  <c r="D17" i="20"/>
  <c r="D18" i="20"/>
  <c r="D21" i="20" s="1"/>
  <c r="D19" i="20"/>
  <c r="D20" i="20"/>
  <c r="H2" i="14"/>
  <c r="H8" i="14"/>
  <c r="H10" i="14"/>
  <c r="H12" i="14"/>
  <c r="H14" i="14"/>
  <c r="H16" i="14"/>
  <c r="H18" i="14"/>
  <c r="H20" i="14"/>
  <c r="H2" i="11"/>
  <c r="H7" i="11" s="1"/>
  <c r="H4" i="11"/>
  <c r="H6" i="11"/>
  <c r="I2" i="14"/>
  <c r="I8" i="14"/>
  <c r="I10" i="14"/>
  <c r="I12" i="14"/>
  <c r="I14" i="14"/>
  <c r="I16" i="14"/>
  <c r="I18" i="14"/>
  <c r="I20" i="14"/>
  <c r="I26" i="14"/>
  <c r="D18" i="1" s="1"/>
  <c r="I2" i="11"/>
  <c r="I4" i="11"/>
  <c r="I6" i="11"/>
  <c r="I7" i="11"/>
  <c r="I6" i="14"/>
  <c r="H6" i="14"/>
  <c r="H26" i="14" s="1"/>
  <c r="C18" i="1" s="1"/>
  <c r="I4" i="14"/>
  <c r="H4" i="14"/>
  <c r="I6" i="18" l="1"/>
  <c r="D14" i="1" s="1"/>
  <c r="H6" i="18"/>
  <c r="C14" i="1" s="1"/>
  <c r="I9" i="33"/>
  <c r="I7" i="33"/>
  <c r="I5" i="13"/>
  <c r="D11" i="1" s="1"/>
  <c r="H5" i="13"/>
  <c r="C11" i="1" s="1"/>
  <c r="I25" i="29"/>
  <c r="D19" i="1" s="1"/>
  <c r="H19" i="29"/>
  <c r="H11" i="36"/>
  <c r="C21" i="1" s="1"/>
  <c r="I11" i="36"/>
  <c r="D21" i="1" s="1"/>
  <c r="H13" i="33"/>
  <c r="C22" i="1" s="1"/>
  <c r="D16" i="1"/>
  <c r="I13" i="33" l="1"/>
  <c r="D22" i="1" s="1"/>
  <c r="D27" i="1" s="1"/>
  <c r="H25" i="29"/>
  <c r="C19" i="1" s="1"/>
  <c r="C27" i="1" s="1"/>
  <c r="D29" i="1" l="1"/>
  <c r="D30" i="1" s="1"/>
  <c r="D31" i="1" s="1"/>
  <c r="D32" i="1" s="1"/>
</calcChain>
</file>

<file path=xl/sharedStrings.xml><?xml version="1.0" encoding="utf-8"?>
<sst xmlns="http://schemas.openxmlformats.org/spreadsheetml/2006/main" count="359" uniqueCount="157">
  <si>
    <t>Munkanem megnevezése</t>
  </si>
  <si>
    <t>Anyag összege</t>
  </si>
  <si>
    <t>Díj összege</t>
  </si>
  <si>
    <t>Zsaluzás és állványozás</t>
  </si>
  <si>
    <t>Irtás, föld és sziklamunka</t>
  </si>
  <si>
    <t>Bádogozás</t>
  </si>
  <si>
    <t>Összesen:</t>
  </si>
  <si>
    <t>Munkanem száma</t>
  </si>
  <si>
    <t>Tetőfedés</t>
  </si>
  <si>
    <t>Ácsmunka</t>
  </si>
  <si>
    <t>Rögzítések, tömítések</t>
  </si>
  <si>
    <t>Akadálymentesítés</t>
  </si>
  <si>
    <t>Bontás, építőanyagok újrahasznosítása</t>
  </si>
  <si>
    <t>Fém- és könnyű épületszerkezetek építése</t>
  </si>
  <si>
    <t>Költségtérítések</t>
  </si>
  <si>
    <t>Víztelenítés</t>
  </si>
  <si>
    <t>Dúcolás, földpart megtámasztás</t>
  </si>
  <si>
    <t>Felvonulási létesítmények</t>
  </si>
  <si>
    <t>Keverékkészítés</t>
  </si>
  <si>
    <t>Tételszám</t>
  </si>
  <si>
    <t>Ssz.</t>
  </si>
  <si>
    <t>Tétel szöveg</t>
  </si>
  <si>
    <t>Menny.</t>
  </si>
  <si>
    <t>Anyag egységár</t>
  </si>
  <si>
    <t>Anyag összesen</t>
  </si>
  <si>
    <t>Díj összesen</t>
  </si>
  <si>
    <t xml:space="preserve">A költségvetés kiírás a kiviteli terv része, a műszaki leírással és a tervekkel együtt érvényes!  </t>
  </si>
  <si>
    <t>Egy-ség</t>
  </si>
  <si>
    <t>Díj egy-ségre</t>
  </si>
  <si>
    <t>Munkanem összesen:</t>
  </si>
  <si>
    <t>44.</t>
  </si>
  <si>
    <t>49.</t>
  </si>
  <si>
    <t>db</t>
  </si>
  <si>
    <t>klt.</t>
  </si>
  <si>
    <r>
      <rPr>
        <b/>
        <i/>
        <sz val="9"/>
        <color indexed="8"/>
        <rFont val="Helvetica"/>
        <family val="2"/>
      </rPr>
      <t>Zsm1</t>
    </r>
    <r>
      <rPr>
        <i/>
        <sz val="9"/>
        <color indexed="8"/>
        <rFont val="Helvetica"/>
        <family val="2"/>
      </rPr>
      <t xml:space="preserve"> alaprajzi jelű, ablakok közé szerelt elektromotoros fémlamellás árnyékolózsaluzia beépítése, perem nélküli lamellakialakítással, porszórt felülettel, világos krémszínben, 80mm széles lamellákkal, porszórt alu házban, belső kézi kapcsolóval, komplett vezérléssel és szereléssel. 90cm széles, 120cm hosszú Krülland Horiso 80 vagy megegyező minőség</t>
    </r>
  </si>
  <si>
    <r>
      <rPr>
        <b/>
        <i/>
        <sz val="9"/>
        <color indexed="8"/>
        <rFont val="Helvetica"/>
        <family val="2"/>
      </rPr>
      <t>Zsm2</t>
    </r>
    <r>
      <rPr>
        <i/>
        <sz val="9"/>
        <color indexed="8"/>
        <rFont val="Helvetica"/>
        <family val="2"/>
      </rPr>
      <t xml:space="preserve"> alaprajzi jelű, ablakok közé szerelt elektromotoros fémlamellás árnyékolózsaluzia beépítése, perem nélküli lamellakialakítással, porszórt felülettel, világos krémszínben, 80mm széles lamellákkal, porszórt alu házban, belső kézi kapcsolóval, komplett vezérléssel és szereléssel. 90cm széles, 55cm hosszú Krülland Horiso 80 vagy megegyező minőség</t>
    </r>
  </si>
  <si>
    <r>
      <rPr>
        <b/>
        <i/>
        <sz val="9"/>
        <color indexed="8"/>
        <rFont val="Helvetica"/>
        <family val="2"/>
      </rPr>
      <t>Zsm3</t>
    </r>
    <r>
      <rPr>
        <i/>
        <sz val="9"/>
        <color indexed="8"/>
        <rFont val="Helvetica"/>
        <family val="2"/>
      </rPr>
      <t xml:space="preserve"> alaprajzi jelű, ablakok közé szerelt elektromotoros fémlamellás árnyékolózsaluzia beépítése, perem nélküli lamellakialakítással, porszórt felülettel, világos krémszínben, 80mm széles lamellákkal, porszórt alu házban, belső kézi kapcsolóval, komplett vezérléssel és szereléssel. 70cm széles, 120cm hosszú Krülland Horiso 80 vagy megegyező minőség</t>
    </r>
  </si>
  <si>
    <t>12.</t>
  </si>
  <si>
    <t>34.</t>
  </si>
  <si>
    <t>Külső műanyag bejárati ajtó bontása 1,03x2,05cm</t>
  </si>
  <si>
    <t>44-000-</t>
  </si>
  <si>
    <r>
      <rPr>
        <b/>
        <sz val="9"/>
        <color indexed="8"/>
        <rFont val="Helvetica"/>
        <family val="2"/>
      </rPr>
      <t>K02</t>
    </r>
    <r>
      <rPr>
        <sz val="9"/>
        <color indexed="8"/>
        <rFont val="Helvetica"/>
        <family val="2"/>
      </rPr>
      <t xml:space="preserve"> alaprajzi jelű fix külső műanyag ablak építése üvegezési munkákkal külső nyílászáró konszignáció szerint, névleges beépítési méret:  90x120cm</t>
    </r>
  </si>
  <si>
    <t xml:space="preserve"> </t>
  </si>
  <si>
    <t>m</t>
  </si>
  <si>
    <r>
      <t>m</t>
    </r>
    <r>
      <rPr>
        <vertAlign val="superscript"/>
        <sz val="9"/>
        <rFont val="Helvetica"/>
        <family val="2"/>
      </rPr>
      <t>2</t>
    </r>
  </si>
  <si>
    <r>
      <t>m</t>
    </r>
    <r>
      <rPr>
        <vertAlign val="superscript"/>
        <sz val="9"/>
        <rFont val="Helvetica"/>
        <family val="2"/>
      </rPr>
      <t>2</t>
    </r>
    <r>
      <rPr>
        <sz val="12"/>
        <color theme="1"/>
        <rFont val="Calibri"/>
        <family val="2"/>
        <scheme val="minor"/>
      </rPr>
      <t/>
    </r>
  </si>
  <si>
    <t>15.</t>
  </si>
  <si>
    <t>34-000-</t>
  </si>
  <si>
    <t>34-001-001</t>
  </si>
  <si>
    <t>Bontások - Acél trapézlemez fedés bontása eresz, tető, orom és falszegélyekkel</t>
  </si>
  <si>
    <t>Bontások - Acél trapézlemez homlokzatburkolat bontása falszegélyekkel</t>
  </si>
  <si>
    <r>
      <t>Bontások - Búvótéri és homlokzati acélszerkezetek bontása a légcsatorna átvezetési űrszelvények, a tetőkíbúvó ablak és a revízós nyílások kialakításához 30kg/m</t>
    </r>
    <r>
      <rPr>
        <i/>
        <vertAlign val="superscript"/>
        <sz val="9"/>
        <color indexed="8"/>
        <rFont val="Helvetica"/>
        <family val="2"/>
      </rPr>
      <t xml:space="preserve">2 </t>
    </r>
    <r>
      <rPr>
        <i/>
        <sz val="9"/>
        <color indexed="8"/>
        <rFont val="Helvetica"/>
        <family val="2"/>
      </rPr>
      <t>tömegig</t>
    </r>
  </si>
  <si>
    <r>
      <t>Gépészeti acélpódium építése tartószerkezeti tervdokumentáció szerint, helyszínre szállítással, beépítéssel, felület-tisztítással, felület-előkészítéssel, alap és 2x fedőmázolással, befoglaló méret 2480x14710x1500mm, tömeg 1380kg, 45kg/m</t>
    </r>
    <r>
      <rPr>
        <i/>
        <vertAlign val="superscript"/>
        <sz val="9"/>
        <color indexed="8"/>
        <rFont val="Helvetica"/>
        <family val="2"/>
      </rPr>
      <t>2</t>
    </r>
  </si>
  <si>
    <t>34-002-004.1.1</t>
  </si>
  <si>
    <t>34-002-003.1.1</t>
  </si>
  <si>
    <t>34-003-011</t>
  </si>
  <si>
    <t>kg</t>
  </si>
  <si>
    <t xml:space="preserve">Javítási munkák
Meglévő, mindenféle acélszerkezet kisebb javítása,
5,0 kg/db anyagpótlásig
</t>
  </si>
  <si>
    <t>Könnyűszerkezetes térlefedő burkolati rendszerek
Hőszigetelt tetőburkolati rendszerek;
Trapézprofilos tetőszerkezet,
meglévő Z tartóvázra tipizálva,
15 cm-es hőszigetelésű pl.
LINDAB Ecoroof LTP45/0,5/ 150 /LVP20/0,4 szendvicstetőhorganyzott + 50 mikron vtg. polyester bevonat, meglévővel megegyező színben. A tétel tartalmazza az összes kiegészítő elem (eresz, tető, fal-, oromszegély, stb.) elkészítésének munkáját is.</t>
  </si>
  <si>
    <t>Könnyűszerkezetes térelhatároló burkolati rendszerek
Hőszigetelt falburkolati rendszerek
külső térelhatárolás trapézprofilos fémlemez elemekből,közbenső hőszigeteléssel, rétegenkénti helyszíni szereléssel,csavaros rögzítéssel, 4,00 m2/db nagyságig,
meglévő Z tartóvázra tipizálva,
15 cm hőszigetelésű
LINDAB Ecowall LVP 20/0,5/150/LVP 20/0,4 szendvicsfalhorganyzott + Classic bevonat, standard színben
A tétel tartalmazza az összes kiegészítő elem (alsó, felső, oldalsó lezáróprofilok, falszegély, stb. ) elkészítésének munkáját is.</t>
  </si>
  <si>
    <t>34-006-002</t>
  </si>
  <si>
    <t>34-006-006</t>
  </si>
  <si>
    <t>34-</t>
  </si>
  <si>
    <t>Könnyűszerkezetes rögzítő elemek
Önfúró rögzítő csavarok elhelyezése,
fémhez,
2,0 mm átfúrható lemezvastagsághoz
LINDAB LL2T önfúró csavar max. 2 mm lemez átfedéshez, 4,8x22 mm, lemezvtg.: 2,0 mm, lakkozott, horganyzott</t>
  </si>
  <si>
    <t>Könnyűszerkezetes rögzítő elemek
Szegecs elhelyezése,
húzószegecs fémlemezhez
LINDAB POP húzószegecs, 4,0 mm, lakkozott</t>
  </si>
  <si>
    <r>
      <t>Búvótéri födém és falszerkezetben acélszerkezetű kiváltások készítése a légcsatorna átvezetési űrszelvények, a tetőkibúvó ablaknyílás, és a revíziós nyílás kialakításához 30kg/m</t>
    </r>
    <r>
      <rPr>
        <i/>
        <vertAlign val="superscript"/>
        <sz val="9"/>
        <color indexed="8"/>
        <rFont val="Helvetica"/>
        <family val="2"/>
      </rPr>
      <t xml:space="preserve">2 </t>
    </r>
    <r>
      <rPr>
        <i/>
        <sz val="9"/>
        <color indexed="8"/>
        <rFont val="Helvetica"/>
        <family val="2"/>
      </rPr>
      <t>tömegig</t>
    </r>
  </si>
  <si>
    <t>41.</t>
  </si>
  <si>
    <t>41-011-003</t>
  </si>
  <si>
    <t>41-011-008</t>
  </si>
  <si>
    <t>41-000-003</t>
  </si>
  <si>
    <t>41-011-011.3</t>
  </si>
  <si>
    <t>41-006-029.5</t>
  </si>
  <si>
    <t>41-006-019.3</t>
  </si>
  <si>
    <t>41-006-019.32</t>
  </si>
  <si>
    <t>41-006-019.4</t>
  </si>
  <si>
    <t>41-006-019</t>
  </si>
  <si>
    <t>44-012-001</t>
  </si>
  <si>
    <t>49-051-001</t>
  </si>
  <si>
    <t>Anyag+Díj összesen:</t>
  </si>
  <si>
    <t>Áfa 27%</t>
  </si>
  <si>
    <t>Bruttó összesen (Ft):</t>
  </si>
  <si>
    <t>Főösszesítő</t>
  </si>
  <si>
    <t>Szakág</t>
  </si>
  <si>
    <t>netto</t>
  </si>
  <si>
    <t>bruttó</t>
  </si>
  <si>
    <t>Épületgépészet</t>
  </si>
  <si>
    <t>Épületvillamosság</t>
  </si>
  <si>
    <t>Építészet és tartószerkezetek</t>
  </si>
  <si>
    <t>Orvostechnológia/orvosi gáz</t>
  </si>
  <si>
    <t>Szivárgóépítés és alagcsövezés</t>
  </si>
  <si>
    <t>Takarítási munkák</t>
  </si>
  <si>
    <t>32-</t>
  </si>
  <si>
    <t>19-</t>
  </si>
  <si>
    <t>19.</t>
  </si>
  <si>
    <t>32.</t>
  </si>
  <si>
    <t xml:space="preserve">A költségvetés kiírás az egymással összefüggő részeket tartalmazó kiviteli tervdokumentáció része és a műszaki leírással továbbá a tervekkel együtt kezelendő!  </t>
  </si>
  <si>
    <t>Építés</t>
  </si>
  <si>
    <t>Útpályatartozékok építése</t>
  </si>
  <si>
    <t>12-000-</t>
  </si>
  <si>
    <t>Nettó költség összesen</t>
  </si>
  <si>
    <t>klt</t>
  </si>
  <si>
    <t>35.</t>
  </si>
  <si>
    <t>43.</t>
  </si>
  <si>
    <r>
      <rPr>
        <u/>
        <sz val="10"/>
        <color theme="1"/>
        <rFont val="Helvetica"/>
        <family val="2"/>
      </rPr>
      <t>Megjegyzés:</t>
    </r>
    <r>
      <rPr>
        <sz val="10"/>
        <color theme="1"/>
        <rFont val="Helvetica"/>
        <family val="2"/>
      </rPr>
      <t xml:space="preserve"> az anyag és vagy a szöveges kiírásban szereplő kivitelezési utasítások az ilyen vagy ezzel megegyező minőség/előírás betartását jelenti. Amennyiben a kivitelező az itt szereplő leírástól/anyagtól el kíván térni, akkor ezt a Megbízó képviselőjével, a műszaki ellenőrrel előzetesen egyeztetnie kell.</t>
    </r>
  </si>
  <si>
    <r>
      <rPr>
        <strike/>
        <sz val="12"/>
        <color theme="0"/>
        <rFont val="Helvetica"/>
        <family val="2"/>
      </rPr>
      <t>x</t>
    </r>
    <r>
      <rPr>
        <strike/>
        <sz val="12"/>
        <color rgb="FFFF0000"/>
        <rFont val="Helvetica"/>
        <family val="2"/>
      </rPr>
      <t>02</t>
    </r>
  </si>
  <si>
    <r>
      <rPr>
        <strike/>
        <sz val="12"/>
        <color theme="0"/>
        <rFont val="Helvetica"/>
        <family val="2"/>
      </rPr>
      <t>x</t>
    </r>
    <r>
      <rPr>
        <strike/>
        <sz val="12"/>
        <color rgb="FFFF0000"/>
        <rFont val="Helvetica"/>
        <family val="2"/>
      </rPr>
      <t>09</t>
    </r>
  </si>
  <si>
    <t>fm</t>
  </si>
  <si>
    <t>43-002-1.5</t>
  </si>
  <si>
    <t>43-002-11.5</t>
  </si>
  <si>
    <t>43-003-1.1.4.1</t>
  </si>
  <si>
    <t>35-002-004.1</t>
  </si>
  <si>
    <t>35-003-001.5</t>
  </si>
  <si>
    <t>35-003-001.6</t>
  </si>
  <si>
    <t>35-003-001.3</t>
  </si>
  <si>
    <t>35-003-001.4</t>
  </si>
  <si>
    <t>19-090-001</t>
  </si>
  <si>
    <t>Építményre vonatkozó költségtérítések
Általános teendők
befejezés szakaszában,
megvalósulási tervdokumentáció elkészítése</t>
  </si>
  <si>
    <t>19-010-001.21.2</t>
  </si>
  <si>
    <t>19-010-001.21.4</t>
  </si>
  <si>
    <t>15-016-002.1-0023128</t>
  </si>
  <si>
    <t>Építményre vonatkozó költségtérítések
Általános teendők
befejezés szakaszában, kezelési és karbantartási utasítások elkészítése
kezelő személyzet oktatása</t>
  </si>
  <si>
    <r>
      <t xml:space="preserve">Tetőlécezések, szelemenek
Tetőlécezés
tetőfelület </t>
    </r>
    <r>
      <rPr>
        <b/>
        <sz val="9"/>
        <rFont val="Helvetica"/>
        <family val="2"/>
      </rPr>
      <t>ellenléc</t>
    </r>
    <r>
      <rPr>
        <sz val="9"/>
        <rFont val="Helvetica"/>
        <family val="2"/>
        <charset val="238"/>
      </rPr>
      <t>ezésének elkészítése, a faanyag gomba-, rovar- és lángmentesítésével, 50/50mmm-es lécből</t>
    </r>
  </si>
  <si>
    <r>
      <t xml:space="preserve">Tetőlécezések, szelemenek
</t>
    </r>
    <r>
      <rPr>
        <b/>
        <sz val="9"/>
        <rFont val="Helvetica"/>
        <family val="2"/>
      </rPr>
      <t>Tetőlécezés</t>
    </r>
    <r>
      <rPr>
        <sz val="9"/>
        <rFont val="Helvetica"/>
        <family val="2"/>
        <charset val="238"/>
      </rPr>
      <t xml:space="preserve"> a faanyag gomba-, rovar- és lángmentesítésével,
betoncserép alá, 5/4-es lécből
BRAMAC tetőléc 2-6,5 m hosszú 30/32x48/50 mm</t>
    </r>
  </si>
  <si>
    <r>
      <t xml:space="preserve">Tetőfólia- és alátétlemez-terítés
Páraáteresztő, szabadon fekvő, szélzáró, vízzáró, vízhatlan alátétfólia, </t>
    </r>
    <r>
      <rPr>
        <b/>
        <sz val="9"/>
        <rFont val="Helvetica"/>
        <family val="2"/>
      </rPr>
      <t>alátétfedés</t>
    </r>
    <r>
      <rPr>
        <sz val="9"/>
        <rFont val="Helvetica"/>
        <family val="2"/>
        <charset val="238"/>
      </rPr>
      <t>, vagy alátétszigetelés terítése 15 cm-es átfedéssel (ellenléc külön tételben számolandó)
öntapadó ragasztócsíkkal rögzítve  3 rétegű páraáteresztő tető-alátét fólia (2 réteg PP flíz között speciális páraáteresztő vízzáró membrán) mindkét oldalán öntapadó ragasztószalaggal ellátva pl. Master Max prémium 150 SA2</t>
    </r>
  </si>
  <si>
    <t xml:space="preserve">Országos Lengyel Önkormányzat telephelyén a „B” épület tetőszerkezete                                                                           1102 Budapest, Állomás utca 10.                                                                                </t>
  </si>
  <si>
    <t xml:space="preserve">Az anyagkiírás csak az állapotfelmérési tanulmánnyal együtt értelmezhető. Az ajánlatot tevő Vállalkozó a tanulmányi javaslatok alapján köteles megajánlani, az összes járulékos munkákkal és anyagokkal. Ajánlattévőnek messzemenően figyelembe kell venni a dokumentáció teljes tartalmát. Az állapotfelmérés és javaslatok tanulmány,  valamint az árazatlan anyagkiírás együtt kezelendők, önállóan egyik sem alkalmas ajánlat tételre. Az anyagmennyiségek helyszíni felmérések alapján ellenőrizendők! </t>
  </si>
  <si>
    <t>Kivitelezés szakszerű és biztonságos végzéséhez szükséges felvonulási, építésszervezési , organizációs, szociális (pl.mobil WC), víz-, energiavételi (pl. a kivitelezéshez), hatósági és levonulási  létesítmények és tevékenységek, szolgáltatói költségek a kivitelezési munkához,  (külső anyagszállításhoz felvonó, szállítószalag, daru, lépcső stb.)</t>
  </si>
  <si>
    <t>Mozgatható állványok Guruló állvány, 2,50x1,50 m-es járólappal, 2,00 kN/m2 terhelhetőséggel, 4,6 m járólapmagasság (típus: 745071) KRAUSE guruló állvány 2,50x1,5 m-es járólappal, 2,00 kN/m2 terhelhetőséggel, 4,6 m járólapmagasság (típus: 745071)</t>
  </si>
  <si>
    <t>Takarítási munkák fejezetre vonatkozó költségtérítések
Építmények átadás előtti utolsó takarítása</t>
  </si>
  <si>
    <t xml:space="preserve">padlástér vízszintes felületén meglévő hőszigetelésre páraáteresztő, szabadon fekvő, szélzáró, vízzáró, vízhatlan alátétfólia, alátétfedés, terítése 15 cm-es átfedéssel öntapadó ragasztócsíkkal rögzítve  3 rétegű páraáteresztő tető-alátét fólia (2 réteg PP flíz között speciális páraáteresztő vízzáró membrán) mindkét oldalán öntapadó ragasztószalaggal ellátva pl. Master Max prémium 150 SA2 </t>
  </si>
  <si>
    <t xml:space="preserve">I. ütem Tételes árazatlan költségvetés kiírás
</t>
  </si>
  <si>
    <t>Padlástér vízszintes felületének ritkított deszka borítása  faanyag gomba-, rovar- és lángmentesítésével, fűrészelt felület, szélesség 10 - 12 cm vastagság 2,5 cm. Deszkák közötti hézag 2,5 - 3,5 cm</t>
  </si>
  <si>
    <t>K</t>
  </si>
  <si>
    <t>"K"</t>
  </si>
  <si>
    <t>Meglévő, tetőszerkezeti elemek portalanítása, gomba-, rovar- és lángmentesítése, padlástérből elérhető felületeken, a tető megbontása nélkül.</t>
  </si>
  <si>
    <r>
      <t>A padlástérben szabadon lévő, onnanelérhető fa nyagú tetőszerkezeti elemek kötéseinek felülvizsgálata, azok javításával, szükség szerint csavarok utánhúzzásával, hiányzó részek pótlásával, új szerkezeti elemek csavarozásával, a javításokhoz 1,5 m</t>
    </r>
    <r>
      <rPr>
        <sz val="9"/>
        <rFont val="Calibri"/>
        <family val="2"/>
        <charset val="238"/>
      </rPr>
      <t>³</t>
    </r>
    <r>
      <rPr>
        <sz val="9"/>
        <rFont val="Helvetica"/>
        <family val="2"/>
        <charset val="238"/>
      </rPr>
      <t xml:space="preserve"> fenyőfűrészárú felhasználásával, faanyag gomba-, rovar- és lángmentesítésével tető megbontása nélkül.</t>
    </r>
  </si>
  <si>
    <t>hornyolt agyag cserép fedés bontása cserépléccel, tetőfóliával és ellenléccel együtt, szakaszosan a tetőfelület folyamatos beázás elleni védelmével  utcával párhuzamos tetőfelület utcai oldala. A munkavégzés során a a szabaddá váló szerkezeti elemek felületét gomba-, rovar- és lángmentesítési bevonattal kell ellátni. A cserepek bontása és tárolása során fokozott óvatossággal kell eljárni, a cserepek minél kisebb mértékű törése érdekében. A cserepek újra felhasználandók!</t>
  </si>
  <si>
    <t>41-004</t>
  </si>
  <si>
    <t>Egyszeres agyagncserépfedésnél taréjgerinc készítése, kúpcseréppel, kúpcseréprögzítővel és kúpalátéttel, meglévő agyag kúpcserepek felhasználásával, 5% hulladék pótlással számolva.</t>
  </si>
  <si>
    <t>Egyszeres cserépfedésnél ki-, beszellőztetés, szellőzőcserép elhelyezése, meglévő cserepekhez igazodó cserepek beépítésével</t>
  </si>
  <si>
    <t>41-004-</t>
  </si>
  <si>
    <t>Cserépfedések, Egyszeres fedés oldalhornyos agyagcserepekkel, sík felületű, 45° tetőhajlásszögig, meglévő elbontott cserép, 5% hulladékpótlással számolva</t>
  </si>
  <si>
    <t>43-003</t>
  </si>
  <si>
    <t>Lefolyó csatorna bontása és építése. Bevonatos alumínium lefolyó antracit színben; beépítéssel, meglévővel megegyező teljes tartalommal; névleges méret d=125mm</t>
  </si>
  <si>
    <t>Ereszcsatorna bontása és építése. Bevonatos alumínium félkör km-ű függőereszcsatorna tartozékokkal kompletten, antracit színben; beépítéssel, meglévővel megegyező teljes tartalommal; névleges méret d=125mm l=11,00m</t>
  </si>
  <si>
    <t>Ereszszegély bontása és  szerelése keményhéjalású tetőhöz, bevonatos alumínium lemezből, 40 cm kiterített szélességig, Ereszszegély PREFALZ alumínium szalagból sima felülettel, 0,7 mm vtg., Ksz: 25 cm [vagy műszakilag ezzel egyenértékű]</t>
  </si>
  <si>
    <t>Oromszegély bontása és szerelése keményhéjalású tetőhöz, bevonatos alumínium vagy ólomlemezből, 50 cm kiterített szélességgel, Kéményszegély PREFALZ alumínium szalagból sima felülettel, 0,7 mm vtg., Ksz: 50 cm [vagy műszakilag ezzel egyenértékű]</t>
  </si>
  <si>
    <t>vápa kialakítása különböző hajlásszögű tetőfelületek találkozása esetén, teljes aládeszkázás 70-70 cm szélességben, teljes felületen öntapadós bitumenes lemez fedéssel, 2,5 cm ellenléc, cserépléc átfutással, cserepek vágásával.</t>
  </si>
  <si>
    <t xml:space="preserve"> vápák bontása és fedése bevonatos alumínium lemezzel, antracit szíben különböző hajlásszögű tetőfelületek találkozása esetén</t>
  </si>
  <si>
    <t>padlástéri erős és gyengeáramú villanyvezetékek átvizsgálása, elhelyezésük, kötési hibák megszüntetése.</t>
  </si>
  <si>
    <t>villanyszerelés</t>
  </si>
  <si>
    <t>Építészet, tetőjavítási munkák</t>
  </si>
  <si>
    <t>Deszkázások
homlokdeszka léctagozattal, a faanyag gomba-, rovar- és lángmentesítésével, gyalulva és csiszolva, 30 cm szélességig</t>
  </si>
  <si>
    <t>44-007-119</t>
  </si>
  <si>
    <t>Fa tetőtéri ablak,  lakatlan padlásterekbe, 20° és 60° közötti tetőhajlásszögű tetőbe, nem lakott térbe,  1 m² alatt, OLDALT NYÍLÓ FA TETŐABLAK  70 x 70 cm</t>
  </si>
  <si>
    <t>45-005</t>
  </si>
  <si>
    <t>Mennyezetbe rejtett 3-részes lehajtható padláslétra hőszigetelt fedéllel, tartozékokkal kompletten; beépítéssel, névleges méret:  700x1400mm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</si>
</sst>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59">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indexed="8"/>
      <name val="Helvetica"/>
      <family val="2"/>
    </font>
    <font>
      <b/>
      <sz val="8"/>
      <color theme="1"/>
      <name val="Helvetica"/>
      <family val="2"/>
    </font>
    <font>
      <sz val="12"/>
      <color theme="1"/>
      <name val="Helvetica"/>
      <family val="2"/>
    </font>
    <font>
      <sz val="9"/>
      <color theme="1"/>
      <name val="Helvetica"/>
      <family val="2"/>
    </font>
    <font>
      <i/>
      <sz val="9"/>
      <color theme="1"/>
      <name val="Helvetica"/>
      <family val="2"/>
    </font>
    <font>
      <i/>
      <sz val="9"/>
      <color indexed="8"/>
      <name val="Helvetica"/>
      <family val="2"/>
    </font>
    <font>
      <sz val="9"/>
      <color indexed="8"/>
      <name val="Helvetica"/>
      <family val="2"/>
    </font>
    <font>
      <sz val="9"/>
      <color rgb="FF000000"/>
      <name val="Helvetica"/>
      <family val="2"/>
    </font>
    <font>
      <b/>
      <sz val="12"/>
      <color theme="1"/>
      <name val="Helvetica"/>
      <family val="2"/>
    </font>
    <font>
      <b/>
      <sz val="10"/>
      <color indexed="8"/>
      <name val="Helvetica"/>
      <family val="2"/>
    </font>
    <font>
      <sz val="12"/>
      <color rgb="FFFF0000"/>
      <name val="Helvetica"/>
      <family val="2"/>
    </font>
    <font>
      <sz val="10"/>
      <color rgb="FFFF0000"/>
      <name val="Helvetica"/>
      <family val="2"/>
    </font>
    <font>
      <sz val="12"/>
      <name val="Helvetica"/>
      <family val="2"/>
    </font>
    <font>
      <sz val="16"/>
      <color indexed="8"/>
      <name val="Helvetica"/>
      <family val="2"/>
    </font>
    <font>
      <b/>
      <sz val="9"/>
      <color theme="1"/>
      <name val="Helvetica"/>
      <family val="2"/>
    </font>
    <font>
      <sz val="11"/>
      <color theme="1"/>
      <name val="Helvetica"/>
      <family val="2"/>
    </font>
    <font>
      <sz val="12"/>
      <color theme="0"/>
      <name val="Helvetica"/>
      <family val="2"/>
    </font>
    <font>
      <b/>
      <i/>
      <sz val="9"/>
      <color indexed="8"/>
      <name val="Helvetica"/>
      <family val="2"/>
    </font>
    <font>
      <b/>
      <sz val="9"/>
      <color indexed="8"/>
      <name val="Helvetica"/>
      <family val="2"/>
    </font>
    <font>
      <b/>
      <sz val="9"/>
      <color theme="0"/>
      <name val="Helvetica"/>
      <family val="2"/>
    </font>
    <font>
      <sz val="10"/>
      <color theme="0"/>
      <name val="Helvetica"/>
      <family val="2"/>
    </font>
    <font>
      <sz val="10"/>
      <name val="Helvetica"/>
      <family val="2"/>
    </font>
    <font>
      <b/>
      <sz val="10"/>
      <color theme="1"/>
      <name val="Helvetica"/>
      <family val="2"/>
    </font>
    <font>
      <sz val="10"/>
      <color theme="1"/>
      <name val="Helvetica"/>
      <family val="2"/>
    </font>
    <font>
      <i/>
      <vertAlign val="superscript"/>
      <sz val="9"/>
      <color indexed="8"/>
      <name val="Helvetica"/>
      <family val="2"/>
    </font>
    <font>
      <b/>
      <sz val="10"/>
      <name val="Helvetica"/>
      <family val="2"/>
    </font>
    <font>
      <sz val="9"/>
      <name val="Helvetica"/>
      <family val="2"/>
    </font>
    <font>
      <sz val="8"/>
      <name val="Helvetica"/>
      <family val="2"/>
    </font>
    <font>
      <vertAlign val="superscript"/>
      <sz val="9"/>
      <name val="Helvetica"/>
      <family val="2"/>
    </font>
    <font>
      <sz val="13"/>
      <color rgb="FF333333"/>
      <name val="Helvetica Neue"/>
      <family val="2"/>
    </font>
    <font>
      <i/>
      <sz val="9"/>
      <color rgb="FF333333"/>
      <name val="Helvetica"/>
      <family val="2"/>
    </font>
    <font>
      <i/>
      <sz val="9"/>
      <color rgb="FF333333"/>
      <name val="Helvetica Neue"/>
      <family val="2"/>
    </font>
    <font>
      <b/>
      <sz val="9"/>
      <name val="Helvetica"/>
      <family val="2"/>
    </font>
    <font>
      <i/>
      <sz val="9"/>
      <name val="Helvetica"/>
      <family val="2"/>
    </font>
    <font>
      <b/>
      <sz val="10"/>
      <color theme="0"/>
      <name val="Helvetica"/>
      <family val="2"/>
    </font>
    <font>
      <strike/>
      <sz val="12"/>
      <color rgb="FFFF0000"/>
      <name val="Helvetica"/>
      <family val="2"/>
    </font>
    <font>
      <u/>
      <sz val="10"/>
      <color theme="1"/>
      <name val="Helvetica"/>
      <family val="2"/>
    </font>
    <font>
      <sz val="12"/>
      <color theme="1"/>
      <name val="Helvetica"/>
      <family val="2"/>
    </font>
    <font>
      <sz val="12"/>
      <name val="Helvetica"/>
      <family val="2"/>
    </font>
    <font>
      <sz val="10"/>
      <color theme="1"/>
      <name val="Helvetica"/>
      <family val="2"/>
    </font>
    <font>
      <sz val="10"/>
      <color rgb="FF3366FF"/>
      <name val="Helvetica"/>
      <family val="2"/>
    </font>
    <font>
      <strike/>
      <sz val="12"/>
      <color rgb="FFFF0000"/>
      <name val="Helvetica"/>
      <family val="2"/>
    </font>
    <font>
      <strike/>
      <sz val="12"/>
      <color theme="0"/>
      <name val="Helvetica"/>
      <family val="2"/>
    </font>
    <font>
      <strike/>
      <sz val="10"/>
      <color rgb="FFFF0000"/>
      <name val="Helvetica"/>
      <family val="2"/>
    </font>
    <font>
      <strike/>
      <sz val="10"/>
      <name val="Helvetica"/>
      <family val="2"/>
    </font>
    <font>
      <b/>
      <sz val="8"/>
      <name val="Helvetica"/>
      <family val="2"/>
    </font>
    <font>
      <b/>
      <sz val="8"/>
      <name val="Helvetica"/>
      <family val="2"/>
      <charset val="238"/>
    </font>
    <font>
      <sz val="9"/>
      <name val="Helvetica"/>
      <family val="2"/>
      <charset val="238"/>
    </font>
    <font>
      <sz val="13"/>
      <name val="Helvetica Neue"/>
      <family val="2"/>
      <charset val="238"/>
    </font>
    <font>
      <i/>
      <sz val="9"/>
      <name val="Helvetica"/>
      <family val="2"/>
      <charset val="238"/>
    </font>
    <font>
      <sz val="12"/>
      <name val="Helvetica"/>
      <family val="2"/>
      <charset val="238"/>
    </font>
    <font>
      <b/>
      <sz val="9"/>
      <name val="Helvetica"/>
      <family val="2"/>
      <charset val="238"/>
    </font>
    <font>
      <sz val="12"/>
      <color rgb="FF000000"/>
      <name val="Verdana"/>
      <family val="2"/>
      <charset val="238"/>
    </font>
    <font>
      <sz val="9"/>
      <name val="Calibri"/>
      <family val="2"/>
      <charset val="238"/>
    </font>
    <font>
      <sz val="12"/>
      <color theme="1"/>
      <name val="Calibri"/>
      <family val="2"/>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auto="1"/>
      </left>
      <right style="thin">
        <color auto="1"/>
      </right>
      <top/>
      <bottom style="thin">
        <color auto="1"/>
      </bottom>
      <diagonal/>
    </border>
    <border>
      <left style="thin">
        <color indexed="9"/>
      </left>
      <right style="thin">
        <color indexed="9"/>
      </right>
      <top style="thin">
        <color indexed="8"/>
      </top>
      <bottom style="thin">
        <color indexed="9"/>
      </bottom>
      <diagonal/>
    </border>
    <border>
      <left/>
      <right style="thin">
        <color auto="1"/>
      </right>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auto="1"/>
      </left>
      <right style="thin">
        <color auto="1"/>
      </right>
      <top style="thin">
        <color indexed="64"/>
      </top>
      <bottom style="thin">
        <color auto="1"/>
      </bottom>
      <diagonal/>
    </border>
  </borders>
  <cellStyleXfs count="46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56" fillId="0" borderId="0"/>
    <xf numFmtId="43" fontId="58" fillId="0" borderId="0" applyFont="0" applyFill="0" applyBorder="0" applyAlignment="0" applyProtection="0"/>
  </cellStyleXfs>
  <cellXfs count="135">
    <xf numFmtId="0" fontId="0" fillId="0" borderId="0" xfId="0"/>
    <xf numFmtId="0" fontId="5" fillId="0" borderId="1" xfId="0" applyFont="1" applyBorder="1" applyAlignment="1">
      <alignment vertical="top"/>
    </xf>
    <xf numFmtId="0" fontId="5" fillId="0" borderId="1" xfId="0" applyFont="1" applyBorder="1" applyAlignment="1">
      <alignment vertical="top" wrapText="1"/>
    </xf>
    <xf numFmtId="0" fontId="6" fillId="0" borderId="0" xfId="0" applyFont="1"/>
    <xf numFmtId="0" fontId="7" fillId="0" borderId="1" xfId="0" applyFont="1" applyBorder="1" applyAlignment="1">
      <alignment vertical="top"/>
    </xf>
    <xf numFmtId="0" fontId="8" fillId="0" borderId="1" xfId="0" applyFont="1" applyBorder="1" applyAlignment="1">
      <alignment vertical="top"/>
    </xf>
    <xf numFmtId="0" fontId="9" fillId="0" borderId="1" xfId="0" applyFont="1" applyBorder="1" applyAlignment="1">
      <alignment vertical="top" wrapText="1"/>
    </xf>
    <xf numFmtId="0" fontId="7" fillId="0" borderId="1" xfId="0" applyFont="1" applyBorder="1"/>
    <xf numFmtId="3" fontId="7" fillId="0" borderId="1" xfId="0" applyNumberFormat="1" applyFont="1" applyBorder="1"/>
    <xf numFmtId="0" fontId="10" fillId="0" borderId="1" xfId="0" applyFont="1" applyBorder="1" applyAlignment="1">
      <alignment vertical="top" wrapText="1"/>
    </xf>
    <xf numFmtId="0" fontId="11" fillId="0" borderId="1" xfId="0" applyFont="1" applyBorder="1" applyAlignment="1">
      <alignment vertical="top" wrapText="1"/>
    </xf>
    <xf numFmtId="0" fontId="11" fillId="0" borderId="3" xfId="0" applyFont="1" applyBorder="1" applyAlignment="1">
      <alignment vertical="top" wrapText="1"/>
    </xf>
    <xf numFmtId="0" fontId="6" fillId="0" borderId="1" xfId="0" applyFont="1" applyBorder="1"/>
    <xf numFmtId="14" fontId="6" fillId="0" borderId="1" xfId="0" applyNumberFormat="1" applyFont="1" applyBorder="1"/>
    <xf numFmtId="0" fontId="12" fillId="0" borderId="1" xfId="0" applyFont="1" applyBorder="1"/>
    <xf numFmtId="0" fontId="13" fillId="0" borderId="1" xfId="0" applyFont="1" applyBorder="1" applyAlignment="1">
      <alignment vertical="top" wrapText="1"/>
    </xf>
    <xf numFmtId="3" fontId="13" fillId="0" borderId="1" xfId="0" applyNumberFormat="1" applyFont="1" applyBorder="1" applyAlignment="1">
      <alignment horizontal="right" vertical="top" wrapText="1"/>
    </xf>
    <xf numFmtId="0" fontId="14" fillId="0" borderId="0" xfId="0" applyFont="1"/>
    <xf numFmtId="0" fontId="4" fillId="0" borderId="0" xfId="0" applyFont="1" applyAlignment="1">
      <alignment vertical="top" wrapText="1"/>
    </xf>
    <xf numFmtId="3" fontId="4" fillId="0" borderId="0" xfId="0" applyNumberFormat="1" applyFont="1" applyAlignment="1">
      <alignment vertical="top" wrapText="1"/>
    </xf>
    <xf numFmtId="0" fontId="18" fillId="0" borderId="0" xfId="0" applyFont="1" applyAlignment="1">
      <alignment vertical="center"/>
    </xf>
    <xf numFmtId="3" fontId="18" fillId="0" borderId="0" xfId="0" applyNumberFormat="1" applyFont="1" applyAlignment="1">
      <alignment vertical="center"/>
    </xf>
    <xf numFmtId="0" fontId="7" fillId="0" borderId="0" xfId="0" applyFont="1" applyAlignment="1">
      <alignment vertical="center"/>
    </xf>
    <xf numFmtId="0" fontId="19" fillId="0" borderId="1" xfId="0" applyFont="1" applyBorder="1"/>
    <xf numFmtId="3" fontId="23" fillId="0" borderId="0" xfId="0" applyNumberFormat="1" applyFont="1" applyAlignment="1">
      <alignment vertical="center"/>
    </xf>
    <xf numFmtId="3" fontId="24" fillId="0" borderId="1" xfId="0" applyNumberFormat="1" applyFont="1" applyBorder="1" applyAlignment="1">
      <alignment vertical="top" wrapText="1"/>
    </xf>
    <xf numFmtId="0" fontId="20" fillId="0" borderId="0" xfId="0" applyFont="1"/>
    <xf numFmtId="0" fontId="16" fillId="0" borderId="0" xfId="0" applyFont="1"/>
    <xf numFmtId="1" fontId="26" fillId="0" borderId="1" xfId="0" applyNumberFormat="1" applyFont="1" applyBorder="1" applyAlignment="1">
      <alignment horizontal="left" vertical="top" wrapText="1"/>
    </xf>
    <xf numFmtId="1" fontId="25" fillId="0" borderId="1" xfId="0" applyNumberFormat="1" applyFont="1" applyBorder="1" applyAlignment="1">
      <alignment horizontal="right" vertical="top" wrapText="1"/>
    </xf>
    <xf numFmtId="0" fontId="25" fillId="0" borderId="1" xfId="0" applyFont="1" applyBorder="1" applyAlignment="1">
      <alignment vertical="top"/>
    </xf>
    <xf numFmtId="3" fontId="25" fillId="0" borderId="1" xfId="0" applyNumberFormat="1" applyFont="1" applyBorder="1" applyAlignment="1">
      <alignment vertical="top" wrapText="1"/>
    </xf>
    <xf numFmtId="3" fontId="29" fillId="0" borderId="1" xfId="0" applyNumberFormat="1" applyFont="1" applyBorder="1" applyAlignment="1">
      <alignment vertical="top" wrapText="1"/>
    </xf>
    <xf numFmtId="3" fontId="30" fillId="0" borderId="1" xfId="0" applyNumberFormat="1" applyFont="1" applyBorder="1"/>
    <xf numFmtId="3" fontId="31" fillId="0" borderId="1" xfId="0" applyNumberFormat="1" applyFont="1" applyBorder="1"/>
    <xf numFmtId="0" fontId="30" fillId="0" borderId="1" xfId="0" applyFont="1" applyBorder="1"/>
    <xf numFmtId="3" fontId="15" fillId="0" borderId="1" xfId="0" applyNumberFormat="1" applyFont="1" applyBorder="1" applyAlignment="1">
      <alignment vertical="top" wrapText="1"/>
    </xf>
    <xf numFmtId="0" fontId="30" fillId="0" borderId="3" xfId="0" applyFont="1" applyBorder="1" applyAlignment="1">
      <alignment vertical="top" wrapText="1"/>
    </xf>
    <xf numFmtId="0" fontId="33" fillId="0" borderId="0" xfId="0" applyFont="1"/>
    <xf numFmtId="0" fontId="25" fillId="0" borderId="1" xfId="0" applyFont="1" applyBorder="1" applyAlignment="1">
      <alignment vertical="top" wrapText="1"/>
    </xf>
    <xf numFmtId="0" fontId="8" fillId="0" borderId="3" xfId="0" applyFont="1" applyBorder="1" applyAlignment="1">
      <alignment vertical="top"/>
    </xf>
    <xf numFmtId="0" fontId="8" fillId="0" borderId="1" xfId="0" applyFont="1" applyBorder="1" applyAlignment="1">
      <alignment vertical="top" wrapText="1"/>
    </xf>
    <xf numFmtId="0" fontId="35" fillId="0" borderId="1" xfId="0" applyFont="1" applyBorder="1" applyAlignment="1">
      <alignment vertical="top" wrapText="1"/>
    </xf>
    <xf numFmtId="3" fontId="36" fillId="0" borderId="0" xfId="0" applyNumberFormat="1" applyFont="1" applyAlignment="1">
      <alignment vertical="center"/>
    </xf>
    <xf numFmtId="0" fontId="30" fillId="0" borderId="1" xfId="0" applyFont="1" applyBorder="1" applyAlignment="1">
      <alignment vertical="top" wrapText="1"/>
    </xf>
    <xf numFmtId="0" fontId="37" fillId="0" borderId="1" xfId="0" applyFont="1" applyBorder="1" applyAlignment="1">
      <alignment vertical="top" wrapText="1"/>
    </xf>
    <xf numFmtId="0" fontId="37" fillId="0" borderId="1" xfId="0" applyFont="1" applyBorder="1" applyAlignment="1">
      <alignment vertical="top"/>
    </xf>
    <xf numFmtId="0" fontId="10" fillId="0" borderId="4" xfId="0" applyFont="1" applyBorder="1" applyAlignment="1">
      <alignment horizontal="left" vertical="top" wrapText="1"/>
    </xf>
    <xf numFmtId="0" fontId="34" fillId="0" borderId="0" xfId="0" applyFont="1" applyAlignment="1">
      <alignment vertical="top" wrapText="1"/>
    </xf>
    <xf numFmtId="3" fontId="6" fillId="0" borderId="0" xfId="0" applyNumberFormat="1" applyFont="1"/>
    <xf numFmtId="3" fontId="12" fillId="0" borderId="0" xfId="0" applyNumberFormat="1" applyFont="1"/>
    <xf numFmtId="0" fontId="12" fillId="0" borderId="0" xfId="0" applyFont="1"/>
    <xf numFmtId="0" fontId="6" fillId="0" borderId="6" xfId="0" applyFont="1" applyBorder="1"/>
    <xf numFmtId="3" fontId="6" fillId="0" borderId="6" xfId="0" applyNumberFormat="1" applyFont="1" applyBorder="1"/>
    <xf numFmtId="1" fontId="25" fillId="0" borderId="3" xfId="0" applyNumberFormat="1" applyFont="1" applyBorder="1" applyAlignment="1">
      <alignment horizontal="right" vertical="top" wrapText="1"/>
    </xf>
    <xf numFmtId="0" fontId="25" fillId="0" borderId="3" xfId="0" applyFont="1" applyBorder="1" applyAlignment="1">
      <alignment vertical="top" wrapText="1"/>
    </xf>
    <xf numFmtId="1" fontId="26" fillId="0" borderId="7" xfId="0" applyNumberFormat="1" applyFont="1" applyBorder="1" applyAlignment="1">
      <alignment horizontal="left" vertical="top" wrapText="1"/>
    </xf>
    <xf numFmtId="0" fontId="13" fillId="0" borderId="7" xfId="0" applyFont="1" applyBorder="1" applyAlignment="1">
      <alignment vertical="top" wrapText="1"/>
    </xf>
    <xf numFmtId="3" fontId="13" fillId="0" borderId="7" xfId="0" applyNumberFormat="1" applyFont="1" applyBorder="1" applyAlignment="1">
      <alignment horizontal="right" vertical="top" wrapText="1"/>
    </xf>
    <xf numFmtId="0" fontId="6" fillId="0" borderId="3" xfId="0" applyFont="1" applyBorder="1"/>
    <xf numFmtId="0" fontId="13" fillId="0" borderId="3" xfId="0" applyFont="1" applyBorder="1" applyAlignment="1">
      <alignment vertical="top" wrapText="1"/>
    </xf>
    <xf numFmtId="0" fontId="25" fillId="0" borderId="7" xfId="0" applyFont="1" applyBorder="1" applyAlignment="1">
      <alignment vertical="top"/>
    </xf>
    <xf numFmtId="0" fontId="25" fillId="0" borderId="7" xfId="0" applyFont="1" applyBorder="1" applyAlignment="1">
      <alignment vertical="top" wrapText="1"/>
    </xf>
    <xf numFmtId="3" fontId="24" fillId="0" borderId="3" xfId="0" applyNumberFormat="1" applyFont="1" applyBorder="1" applyAlignment="1">
      <alignment vertical="top" wrapText="1"/>
    </xf>
    <xf numFmtId="3" fontId="24" fillId="0" borderId="7" xfId="0" applyNumberFormat="1" applyFont="1" applyBorder="1" applyAlignment="1">
      <alignment vertical="top" wrapText="1"/>
    </xf>
    <xf numFmtId="3" fontId="38" fillId="0" borderId="3" xfId="0" applyNumberFormat="1" applyFont="1" applyBorder="1" applyAlignment="1">
      <alignment vertical="top" wrapText="1"/>
    </xf>
    <xf numFmtId="0" fontId="39" fillId="0" borderId="0" xfId="0" applyFont="1"/>
    <xf numFmtId="164" fontId="30" fillId="0" borderId="1" xfId="0" applyNumberFormat="1" applyFont="1" applyBorder="1"/>
    <xf numFmtId="0" fontId="30" fillId="0" borderId="1" xfId="0" applyFont="1" applyBorder="1" applyAlignment="1">
      <alignment vertical="top"/>
    </xf>
    <xf numFmtId="0" fontId="6" fillId="0" borderId="0" xfId="0" applyFont="1" applyAlignment="1">
      <alignment wrapText="1"/>
    </xf>
    <xf numFmtId="0" fontId="6" fillId="0" borderId="12" xfId="0" applyFont="1" applyBorder="1"/>
    <xf numFmtId="3" fontId="6" fillId="0" borderId="12" xfId="0" applyNumberFormat="1" applyFont="1" applyBorder="1"/>
    <xf numFmtId="0" fontId="41" fillId="0" borderId="0" xfId="0" applyFont="1"/>
    <xf numFmtId="0" fontId="42"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3" fontId="44" fillId="0" borderId="1" xfId="0" applyNumberFormat="1" applyFont="1" applyBorder="1" applyAlignment="1">
      <alignment vertical="top" wrapText="1"/>
    </xf>
    <xf numFmtId="1" fontId="45" fillId="0" borderId="1" xfId="0" applyNumberFormat="1" applyFont="1" applyBorder="1" applyAlignment="1">
      <alignment horizontal="right" vertical="top" wrapText="1"/>
    </xf>
    <xf numFmtId="0" fontId="47" fillId="0" borderId="1" xfId="0" applyFont="1" applyBorder="1" applyAlignment="1">
      <alignment vertical="top" wrapText="1"/>
    </xf>
    <xf numFmtId="0" fontId="30" fillId="0" borderId="16" xfId="0" applyFont="1" applyBorder="1" applyAlignment="1">
      <alignment vertical="top" wrapText="1"/>
    </xf>
    <xf numFmtId="0" fontId="30" fillId="0" borderId="16" xfId="0" applyFont="1" applyBorder="1" applyAlignment="1">
      <alignment vertical="top"/>
    </xf>
    <xf numFmtId="3" fontId="30" fillId="0" borderId="16" xfId="0" applyNumberFormat="1" applyFont="1" applyBorder="1"/>
    <xf numFmtId="0" fontId="33" fillId="0" borderId="0" xfId="0" applyFont="1" applyAlignment="1">
      <alignment wrapText="1"/>
    </xf>
    <xf numFmtId="0" fontId="48" fillId="0" borderId="1" xfId="0" applyFont="1" applyBorder="1" applyAlignment="1">
      <alignment vertical="top"/>
    </xf>
    <xf numFmtId="0" fontId="48" fillId="0" borderId="1" xfId="0" applyFont="1" applyBorder="1" applyAlignment="1">
      <alignment vertical="top" wrapText="1"/>
    </xf>
    <xf numFmtId="0" fontId="30" fillId="0" borderId="16" xfId="0" applyFont="1" applyBorder="1"/>
    <xf numFmtId="0" fontId="8" fillId="0" borderId="16" xfId="0" applyFont="1" applyBorder="1" applyAlignment="1">
      <alignment vertical="top" wrapText="1"/>
    </xf>
    <xf numFmtId="164" fontId="30" fillId="0" borderId="16" xfId="0" applyNumberFormat="1" applyFont="1" applyBorder="1"/>
    <xf numFmtId="0" fontId="10" fillId="0" borderId="16" xfId="0" applyFont="1" applyBorder="1" applyAlignment="1">
      <alignment vertical="top" wrapText="1"/>
    </xf>
    <xf numFmtId="3" fontId="48" fillId="0" borderId="1" xfId="0" applyNumberFormat="1" applyFont="1" applyBorder="1" applyAlignment="1">
      <alignment vertical="top" wrapText="1"/>
    </xf>
    <xf numFmtId="0" fontId="36" fillId="0" borderId="0" xfId="0" applyFont="1" applyAlignment="1">
      <alignment vertical="center"/>
    </xf>
    <xf numFmtId="0" fontId="36" fillId="0" borderId="0" xfId="0" applyFont="1" applyAlignment="1">
      <alignment vertical="center" wrapText="1"/>
    </xf>
    <xf numFmtId="0" fontId="49" fillId="0" borderId="1" xfId="0" applyFont="1" applyBorder="1" applyAlignment="1">
      <alignment vertical="top"/>
    </xf>
    <xf numFmtId="0" fontId="49" fillId="0" borderId="1" xfId="0" applyFont="1" applyBorder="1" applyAlignment="1">
      <alignment vertical="top" wrapText="1"/>
    </xf>
    <xf numFmtId="0" fontId="50" fillId="0" borderId="1" xfId="0" applyFont="1" applyBorder="1" applyAlignment="1">
      <alignment vertical="top"/>
    </xf>
    <xf numFmtId="0" fontId="50" fillId="0" borderId="1" xfId="0" applyFont="1" applyBorder="1" applyAlignment="1">
      <alignment vertical="top" wrapText="1"/>
    </xf>
    <xf numFmtId="0" fontId="51" fillId="0" borderId="1" xfId="0" applyFont="1" applyBorder="1" applyAlignment="1">
      <alignment vertical="center"/>
    </xf>
    <xf numFmtId="0" fontId="51" fillId="0" borderId="1" xfId="0" applyFont="1" applyBorder="1" applyAlignment="1">
      <alignment vertical="top" wrapText="1"/>
    </xf>
    <xf numFmtId="164" fontId="51" fillId="0" borderId="1" xfId="0" applyNumberFormat="1" applyFont="1" applyBorder="1"/>
    <xf numFmtId="0" fontId="51" fillId="0" borderId="1" xfId="0" applyFont="1" applyBorder="1"/>
    <xf numFmtId="3" fontId="51" fillId="0" borderId="1" xfId="0" applyNumberFormat="1" applyFont="1" applyBorder="1"/>
    <xf numFmtId="0" fontId="51" fillId="0" borderId="1" xfId="0" applyFont="1" applyBorder="1" applyAlignment="1">
      <alignment vertical="top"/>
    </xf>
    <xf numFmtId="0" fontId="53" fillId="0" borderId="1" xfId="0" applyFont="1" applyBorder="1" applyAlignment="1">
      <alignment vertical="top" wrapText="1"/>
    </xf>
    <xf numFmtId="0" fontId="53" fillId="0" borderId="0" xfId="0" applyFont="1" applyAlignment="1">
      <alignment vertical="top" wrapText="1"/>
    </xf>
    <xf numFmtId="0" fontId="55" fillId="0" borderId="0" xfId="0" applyFont="1" applyAlignment="1">
      <alignment vertical="center"/>
    </xf>
    <xf numFmtId="0" fontId="55" fillId="0" borderId="0" xfId="0" applyFont="1" applyAlignment="1">
      <alignment vertical="center" wrapText="1"/>
    </xf>
    <xf numFmtId="3" fontId="55" fillId="0" borderId="0" xfId="0" applyNumberFormat="1" applyFont="1" applyAlignment="1">
      <alignment vertical="center"/>
    </xf>
    <xf numFmtId="0" fontId="52" fillId="0" borderId="0" xfId="0" applyFont="1" applyAlignment="1">
      <alignment wrapText="1"/>
    </xf>
    <xf numFmtId="0" fontId="54" fillId="0" borderId="0" xfId="0" applyFont="1" applyAlignment="1">
      <alignment wrapText="1"/>
    </xf>
    <xf numFmtId="0" fontId="37" fillId="0" borderId="16" xfId="0" applyFont="1" applyBorder="1" applyAlignment="1">
      <alignment vertical="top"/>
    </xf>
    <xf numFmtId="4" fontId="30" fillId="0" borderId="1" xfId="0" applyNumberFormat="1" applyFont="1" applyBorder="1"/>
    <xf numFmtId="0" fontId="53" fillId="0" borderId="16" xfId="0" applyFont="1" applyBorder="1" applyAlignment="1">
      <alignment vertical="top" wrapText="1"/>
    </xf>
    <xf numFmtId="3" fontId="51" fillId="0" borderId="16" xfId="0" applyNumberFormat="1" applyFont="1" applyBorder="1"/>
    <xf numFmtId="0" fontId="51" fillId="0" borderId="16" xfId="0" applyFont="1" applyBorder="1"/>
    <xf numFmtId="0" fontId="51" fillId="0" borderId="16" xfId="0" applyFont="1" applyBorder="1" applyAlignment="1">
      <alignment vertical="top"/>
    </xf>
    <xf numFmtId="0" fontId="51" fillId="0" borderId="16" xfId="0" applyFont="1" applyBorder="1" applyAlignment="1">
      <alignment vertical="top" wrapText="1"/>
    </xf>
    <xf numFmtId="164" fontId="51" fillId="0" borderId="16" xfId="0" applyNumberFormat="1" applyFont="1" applyBorder="1"/>
    <xf numFmtId="164" fontId="51" fillId="0" borderId="1" xfId="0" applyNumberFormat="1" applyFont="1" applyBorder="1" applyAlignment="1">
      <alignment horizontal="center"/>
    </xf>
    <xf numFmtId="165" fontId="6" fillId="0" borderId="0" xfId="460" applyNumberFormat="1" applyFont="1"/>
    <xf numFmtId="165" fontId="6" fillId="0" borderId="0" xfId="0" applyNumberFormat="1" applyFont="1"/>
    <xf numFmtId="0" fontId="48" fillId="0" borderId="16" xfId="0" applyFont="1" applyBorder="1" applyAlignment="1">
      <alignment vertical="top"/>
    </xf>
    <xf numFmtId="0" fontId="37" fillId="0" borderId="16" xfId="0" applyFont="1" applyBorder="1" applyAlignment="1">
      <alignment vertical="top" wrapText="1"/>
    </xf>
    <xf numFmtId="0" fontId="17" fillId="0" borderId="2" xfId="0" applyFont="1" applyBorder="1" applyAlignment="1">
      <alignment horizontal="center" vertical="center" wrapText="1"/>
    </xf>
    <xf numFmtId="0" fontId="4" fillId="0" borderId="2"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19" fillId="0" borderId="8"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43" fillId="0" borderId="0" xfId="0" applyFont="1" applyAlignment="1">
      <alignment wrapText="1"/>
    </xf>
    <xf numFmtId="0" fontId="0" fillId="0" borderId="0" xfId="0" applyAlignment="1">
      <alignment wrapText="1"/>
    </xf>
  </cellXfs>
  <cellStyles count="461">
    <cellStyle name="Ezres" xfId="460" builtinId="3"/>
    <cellStyle name="Hivatkozás" xfId="1" builtinId="8" hidden="1"/>
    <cellStyle name="Hivatkozás" xfId="3" builtinId="8" hidden="1"/>
    <cellStyle name="Hivatkozás" xfId="5" builtinId="8" hidden="1"/>
    <cellStyle name="Hivatkozás" xfId="7" builtinId="8" hidden="1"/>
    <cellStyle name="Hivatkozás" xfId="9" builtinId="8" hidden="1"/>
    <cellStyle name="Hivatkozás" xfId="11" builtinId="8" hidden="1"/>
    <cellStyle name="Hivatkozás" xfId="13" builtinId="8" hidden="1"/>
    <cellStyle name="Hivatkozás" xfId="15" builtinId="8" hidden="1"/>
    <cellStyle name="Hivatkozás" xfId="17" builtinId="8" hidden="1"/>
    <cellStyle name="Hivatkozás" xfId="19" builtinId="8" hidden="1"/>
    <cellStyle name="Hivatkozás" xfId="21" builtinId="8" hidden="1"/>
    <cellStyle name="Hivatkozás" xfId="23" builtinId="8" hidden="1"/>
    <cellStyle name="Hivatkozás" xfId="25" builtinId="8" hidden="1"/>
    <cellStyle name="Hivatkozás" xfId="27" builtinId="8" hidden="1"/>
    <cellStyle name="Hivatkozás" xfId="29" builtinId="8" hidden="1"/>
    <cellStyle name="Hivatkozás" xfId="31" builtinId="8" hidden="1"/>
    <cellStyle name="Hivatkozás" xfId="33" builtinId="8" hidden="1"/>
    <cellStyle name="Hivatkozás" xfId="35" builtinId="8" hidden="1"/>
    <cellStyle name="Hivatkozás" xfId="37" builtinId="8" hidden="1"/>
    <cellStyle name="Hivatkozás" xfId="39" builtinId="8" hidden="1"/>
    <cellStyle name="Hivatkozás" xfId="41" builtinId="8" hidden="1"/>
    <cellStyle name="Hivatkozás" xfId="43" builtinId="8" hidden="1"/>
    <cellStyle name="Hivatkozás" xfId="45" builtinId="8" hidden="1"/>
    <cellStyle name="Hivatkozás" xfId="47" builtinId="8" hidden="1"/>
    <cellStyle name="Hivatkozás" xfId="49" builtinId="8" hidden="1"/>
    <cellStyle name="Hivatkozás" xfId="51" builtinId="8" hidden="1"/>
    <cellStyle name="Hivatkozás" xfId="53" builtinId="8" hidden="1"/>
    <cellStyle name="Hivatkozás" xfId="55" builtinId="8" hidden="1"/>
    <cellStyle name="Hivatkozás" xfId="57" builtinId="8" hidden="1"/>
    <cellStyle name="Hivatkozás" xfId="59" builtinId="8" hidden="1"/>
    <cellStyle name="Hivatkozás" xfId="61" builtinId="8" hidden="1"/>
    <cellStyle name="Hivatkozás" xfId="63" builtinId="8" hidden="1"/>
    <cellStyle name="Hivatkozás" xfId="65" builtinId="8" hidden="1"/>
    <cellStyle name="Hivatkozás" xfId="67" builtinId="8" hidden="1"/>
    <cellStyle name="Hivatkozás" xfId="69" builtinId="8" hidden="1"/>
    <cellStyle name="Hivatkozás" xfId="71" builtinId="8" hidden="1"/>
    <cellStyle name="Hivatkozás" xfId="73" builtinId="8" hidden="1"/>
    <cellStyle name="Hivatkozás" xfId="75" builtinId="8" hidden="1"/>
    <cellStyle name="Hivatkozás" xfId="77" builtinId="8" hidden="1"/>
    <cellStyle name="Hivatkozás" xfId="79" builtinId="8" hidden="1"/>
    <cellStyle name="Hivatkozás" xfId="81" builtinId="8" hidden="1"/>
    <cellStyle name="Hivatkozás" xfId="83" builtinId="8" hidden="1"/>
    <cellStyle name="Hivatkozás" xfId="85" builtinId="8" hidden="1"/>
    <cellStyle name="Hivatkozás" xfId="87" builtinId="8" hidden="1"/>
    <cellStyle name="Hivatkozás" xfId="89" builtinId="8" hidden="1"/>
    <cellStyle name="Hivatkozás" xfId="91" builtinId="8" hidden="1"/>
    <cellStyle name="Hivatkozás" xfId="93" builtinId="8" hidden="1"/>
    <cellStyle name="Hivatkozás" xfId="95" builtinId="8" hidden="1"/>
    <cellStyle name="Hivatkozás" xfId="97" builtinId="8" hidden="1"/>
    <cellStyle name="Hivatkozás" xfId="99" builtinId="8" hidden="1"/>
    <cellStyle name="Hivatkozás" xfId="101" builtinId="8" hidden="1"/>
    <cellStyle name="Hivatkozás" xfId="103" builtinId="8" hidden="1"/>
    <cellStyle name="Hivatkozás" xfId="105" builtinId="8" hidden="1"/>
    <cellStyle name="Hivatkozás" xfId="107" builtinId="8" hidden="1"/>
    <cellStyle name="Hivatkozás" xfId="109" builtinId="8" hidden="1"/>
    <cellStyle name="Hivatkozás" xfId="111" builtinId="8" hidden="1"/>
    <cellStyle name="Hivatkozás" xfId="113" builtinId="8" hidden="1"/>
    <cellStyle name="Hivatkozás" xfId="115" builtinId="8" hidden="1"/>
    <cellStyle name="Hivatkozás" xfId="117" builtinId="8" hidden="1"/>
    <cellStyle name="Hivatkozás" xfId="119" builtinId="8" hidden="1"/>
    <cellStyle name="Hivatkozás" xfId="121" builtinId="8" hidden="1"/>
    <cellStyle name="Hivatkozás" xfId="123" builtinId="8" hidden="1"/>
    <cellStyle name="Hivatkozás" xfId="125" builtinId="8" hidden="1"/>
    <cellStyle name="Hivatkozás" xfId="127" builtinId="8" hidden="1"/>
    <cellStyle name="Hivatkozás" xfId="129" builtinId="8" hidden="1"/>
    <cellStyle name="Hivatkozás" xfId="131" builtinId="8" hidden="1"/>
    <cellStyle name="Hivatkozás" xfId="133" builtinId="8" hidden="1"/>
    <cellStyle name="Hivatkozás" xfId="135" builtinId="8" hidden="1"/>
    <cellStyle name="Hivatkozás" xfId="137" builtinId="8" hidden="1"/>
    <cellStyle name="Hivatkozás" xfId="139" builtinId="8" hidden="1"/>
    <cellStyle name="Hivatkozás" xfId="141" builtinId="8" hidden="1"/>
    <cellStyle name="Hivatkozás" xfId="143" builtinId="8" hidden="1"/>
    <cellStyle name="Hivatkozás" xfId="145" builtinId="8" hidden="1"/>
    <cellStyle name="Hivatkozás" xfId="147" builtinId="8" hidden="1"/>
    <cellStyle name="Hivatkozás" xfId="149" builtinId="8" hidden="1"/>
    <cellStyle name="Hivatkozás" xfId="151" builtinId="8" hidden="1"/>
    <cellStyle name="Hivatkozás" xfId="153" builtinId="8" hidden="1"/>
    <cellStyle name="Hivatkozás" xfId="155" builtinId="8" hidden="1"/>
    <cellStyle name="Hivatkozás" xfId="157" builtinId="8" hidden="1"/>
    <cellStyle name="Hivatkozás" xfId="159" builtinId="8" hidden="1"/>
    <cellStyle name="Hivatkozás" xfId="161" builtinId="8" hidden="1"/>
    <cellStyle name="Hivatkozás" xfId="163" builtinId="8" hidden="1"/>
    <cellStyle name="Hivatkozás" xfId="165" builtinId="8" hidden="1"/>
    <cellStyle name="Hivatkozás" xfId="167" builtinId="8" hidden="1"/>
    <cellStyle name="Hivatkozás" xfId="169" builtinId="8" hidden="1"/>
    <cellStyle name="Hivatkozás" xfId="171" builtinId="8" hidden="1"/>
    <cellStyle name="Hivatkozás" xfId="173" builtinId="8" hidden="1"/>
    <cellStyle name="Hivatkozás" xfId="175" builtinId="8" hidden="1"/>
    <cellStyle name="Hivatkozás" xfId="177" builtinId="8" hidden="1"/>
    <cellStyle name="Hivatkozás" xfId="179" builtinId="8" hidden="1"/>
    <cellStyle name="Hivatkozás" xfId="181" builtinId="8" hidden="1"/>
    <cellStyle name="Hivatkozás" xfId="183" builtinId="8" hidden="1"/>
    <cellStyle name="Hivatkozás" xfId="185" builtinId="8" hidden="1"/>
    <cellStyle name="Hivatkozás" xfId="187" builtinId="8" hidden="1"/>
    <cellStyle name="Hivatkozás" xfId="189" builtinId="8" hidden="1"/>
    <cellStyle name="Hivatkozás" xfId="191" builtinId="8" hidden="1"/>
    <cellStyle name="Hivatkozás" xfId="193" builtinId="8" hidden="1"/>
    <cellStyle name="Hivatkozás" xfId="195" builtinId="8" hidden="1"/>
    <cellStyle name="Hivatkozás" xfId="197" builtinId="8" hidden="1"/>
    <cellStyle name="Hivatkozás" xfId="199" builtinId="8" hidden="1"/>
    <cellStyle name="Hivatkozás" xfId="201" builtinId="8" hidden="1"/>
    <cellStyle name="Hivatkozás" xfId="203" builtinId="8" hidden="1"/>
    <cellStyle name="Hivatkozás" xfId="205" builtinId="8" hidden="1"/>
    <cellStyle name="Hivatkozás" xfId="207" builtinId="8" hidden="1"/>
    <cellStyle name="Hivatkozás" xfId="209" builtinId="8" hidden="1"/>
    <cellStyle name="Hivatkozás" xfId="211" builtinId="8" hidden="1"/>
    <cellStyle name="Hivatkozás" xfId="213" builtinId="8" hidden="1"/>
    <cellStyle name="Hivatkozás" xfId="215" builtinId="8" hidden="1"/>
    <cellStyle name="Hivatkozás" xfId="217" builtinId="8" hidden="1"/>
    <cellStyle name="Hivatkozás" xfId="219" builtinId="8" hidden="1"/>
    <cellStyle name="Hivatkozás" xfId="221" builtinId="8" hidden="1"/>
    <cellStyle name="Hivatkozás" xfId="223" builtinId="8" hidden="1"/>
    <cellStyle name="Hivatkozás" xfId="225" builtinId="8" hidden="1"/>
    <cellStyle name="Hivatkozás" xfId="227" builtinId="8" hidden="1"/>
    <cellStyle name="Hivatkozás" xfId="229" builtinId="8" hidden="1"/>
    <cellStyle name="Hivatkozás" xfId="231" builtinId="8" hidden="1"/>
    <cellStyle name="Hivatkozás" xfId="233" builtinId="8" hidden="1"/>
    <cellStyle name="Hivatkozás" xfId="235" builtinId="8" hidden="1"/>
    <cellStyle name="Hivatkozás" xfId="237" builtinId="8" hidden="1"/>
    <cellStyle name="Hivatkozás" xfId="239" builtinId="8" hidden="1"/>
    <cellStyle name="Hivatkozás" xfId="241" builtinId="8" hidden="1"/>
    <cellStyle name="Hivatkozás" xfId="243" builtinId="8" hidden="1"/>
    <cellStyle name="Hivatkozás" xfId="245" builtinId="8" hidden="1"/>
    <cellStyle name="Hivatkozás" xfId="247" builtinId="8" hidden="1"/>
    <cellStyle name="Hivatkozás" xfId="249" builtinId="8" hidden="1"/>
    <cellStyle name="Hivatkozás" xfId="251" builtinId="8" hidden="1"/>
    <cellStyle name="Hivatkozás" xfId="253" builtinId="8" hidden="1"/>
    <cellStyle name="Hivatkozás" xfId="255" builtinId="8" hidden="1"/>
    <cellStyle name="Hivatkozás" xfId="257" builtinId="8" hidden="1"/>
    <cellStyle name="Hivatkozás" xfId="259" builtinId="8" hidden="1"/>
    <cellStyle name="Hivatkozás" xfId="261" builtinId="8" hidden="1"/>
    <cellStyle name="Hivatkozás" xfId="263" builtinId="8" hidden="1"/>
    <cellStyle name="Hivatkozás" xfId="265" builtinId="8" hidden="1"/>
    <cellStyle name="Hivatkozás" xfId="267" builtinId="8" hidden="1"/>
    <cellStyle name="Hivatkozás" xfId="269" builtinId="8" hidden="1"/>
    <cellStyle name="Hivatkozás" xfId="271" builtinId="8" hidden="1"/>
    <cellStyle name="Hivatkozás" xfId="273" builtinId="8" hidden="1"/>
    <cellStyle name="Hivatkozás" xfId="275" builtinId="8" hidden="1"/>
    <cellStyle name="Hivatkozás" xfId="277" builtinId="8" hidden="1"/>
    <cellStyle name="Hivatkozás" xfId="279" builtinId="8" hidden="1"/>
    <cellStyle name="Hivatkozás" xfId="281" builtinId="8" hidden="1"/>
    <cellStyle name="Hivatkozás" xfId="283" builtinId="8" hidden="1"/>
    <cellStyle name="Hivatkozás" xfId="285" builtinId="8" hidden="1"/>
    <cellStyle name="Hivatkozás" xfId="287" builtinId="8" hidden="1"/>
    <cellStyle name="Hivatkozás" xfId="289" builtinId="8" hidden="1"/>
    <cellStyle name="Hivatkozás" xfId="291" builtinId="8" hidden="1"/>
    <cellStyle name="Hivatkozás" xfId="293" builtinId="8" hidden="1"/>
    <cellStyle name="Hivatkozás" xfId="295" builtinId="8" hidden="1"/>
    <cellStyle name="Hivatkozás" xfId="297" builtinId="8" hidden="1"/>
    <cellStyle name="Hivatkozás" xfId="299" builtinId="8" hidden="1"/>
    <cellStyle name="Hivatkozás" xfId="301" builtinId="8" hidden="1"/>
    <cellStyle name="Hivatkozás" xfId="303" builtinId="8" hidden="1"/>
    <cellStyle name="Hivatkozás" xfId="305" builtinId="8" hidden="1"/>
    <cellStyle name="Hivatkozás" xfId="307" builtinId="8" hidden="1"/>
    <cellStyle name="Hivatkozás" xfId="309" builtinId="8" hidden="1"/>
    <cellStyle name="Hivatkozás" xfId="311" builtinId="8" hidden="1"/>
    <cellStyle name="Hivatkozás" xfId="313" builtinId="8" hidden="1"/>
    <cellStyle name="Hivatkozás" xfId="315" builtinId="8" hidden="1"/>
    <cellStyle name="Hivatkozás" xfId="317" builtinId="8" hidden="1"/>
    <cellStyle name="Hivatkozás" xfId="319" builtinId="8" hidden="1"/>
    <cellStyle name="Hivatkozás" xfId="321" builtinId="8" hidden="1"/>
    <cellStyle name="Hivatkozás" xfId="323" builtinId="8" hidden="1"/>
    <cellStyle name="Hivatkozás" xfId="325" builtinId="8" hidden="1"/>
    <cellStyle name="Hivatkozás" xfId="327" builtinId="8" hidden="1"/>
    <cellStyle name="Hivatkozás" xfId="329" builtinId="8" hidden="1"/>
    <cellStyle name="Hivatkozás" xfId="331" builtinId="8" hidden="1"/>
    <cellStyle name="Hivatkozás" xfId="333" builtinId="8" hidden="1"/>
    <cellStyle name="Hivatkozás" xfId="335" builtinId="8" hidden="1"/>
    <cellStyle name="Hivatkozás" xfId="337" builtinId="8" hidden="1"/>
    <cellStyle name="Hivatkozás" xfId="339" builtinId="8" hidden="1"/>
    <cellStyle name="Hivatkozás" xfId="341" builtinId="8" hidden="1"/>
    <cellStyle name="Hivatkozás" xfId="343" builtinId="8" hidden="1"/>
    <cellStyle name="Hivatkozás" xfId="345" builtinId="8" hidden="1"/>
    <cellStyle name="Hivatkozás" xfId="347" builtinId="8" hidden="1"/>
    <cellStyle name="Hivatkozás" xfId="349" builtinId="8" hidden="1"/>
    <cellStyle name="Hivatkozás" xfId="351" builtinId="8" hidden="1"/>
    <cellStyle name="Hivatkozás" xfId="353" builtinId="8" hidden="1"/>
    <cellStyle name="Hivatkozás" xfId="355" builtinId="8" hidden="1"/>
    <cellStyle name="Hivatkozás" xfId="357" builtinId="8" hidden="1"/>
    <cellStyle name="Hivatkozás" xfId="359" builtinId="8" hidden="1"/>
    <cellStyle name="Hivatkozás" xfId="361" builtinId="8" hidden="1"/>
    <cellStyle name="Hivatkozás" xfId="363" builtinId="8" hidden="1"/>
    <cellStyle name="Hivatkozás" xfId="365" builtinId="8" hidden="1"/>
    <cellStyle name="Hivatkozás" xfId="367" builtinId="8" hidden="1"/>
    <cellStyle name="Hivatkozás" xfId="369" builtinId="8" hidden="1"/>
    <cellStyle name="Hivatkozás" xfId="371" builtinId="8" hidden="1"/>
    <cellStyle name="Hivatkozás" xfId="373" builtinId="8" hidden="1"/>
    <cellStyle name="Hivatkozás" xfId="375" builtinId="8" hidden="1"/>
    <cellStyle name="Hivatkozás" xfId="377" builtinId="8" hidden="1"/>
    <cellStyle name="Hivatkozás" xfId="379" builtinId="8" hidden="1"/>
    <cellStyle name="Hivatkozás" xfId="381" builtinId="8" hidden="1"/>
    <cellStyle name="Hivatkozás" xfId="383" builtinId="8" hidden="1"/>
    <cellStyle name="Hivatkozás" xfId="385" builtinId="8" hidden="1"/>
    <cellStyle name="Hivatkozás" xfId="387" builtinId="8" hidden="1"/>
    <cellStyle name="Hivatkozás" xfId="389" builtinId="8" hidden="1"/>
    <cellStyle name="Hivatkozás" xfId="391" builtinId="8" hidden="1"/>
    <cellStyle name="Hivatkozás" xfId="393" builtinId="8" hidden="1"/>
    <cellStyle name="Hivatkozás" xfId="395" builtinId="8" hidden="1"/>
    <cellStyle name="Hivatkozás" xfId="397" builtinId="8" hidden="1"/>
    <cellStyle name="Hivatkozás" xfId="399" builtinId="8" hidden="1"/>
    <cellStyle name="Hivatkozás" xfId="401" builtinId="8" hidden="1"/>
    <cellStyle name="Hivatkozás" xfId="403" builtinId="8" hidden="1"/>
    <cellStyle name="Hivatkozás" xfId="405" builtinId="8" hidden="1"/>
    <cellStyle name="Hivatkozás" xfId="407" builtinId="8" hidden="1"/>
    <cellStyle name="Hivatkozás" xfId="409" builtinId="8" hidden="1"/>
    <cellStyle name="Hivatkozás" xfId="411" builtinId="8" hidden="1"/>
    <cellStyle name="Hivatkozás" xfId="413" builtinId="8" hidden="1"/>
    <cellStyle name="Hivatkozás" xfId="415" builtinId="8" hidden="1"/>
    <cellStyle name="Hivatkozás" xfId="417" builtinId="8" hidden="1"/>
    <cellStyle name="Hivatkozás" xfId="419" builtinId="8" hidden="1"/>
    <cellStyle name="Hivatkozás" xfId="421" builtinId="8" hidden="1"/>
    <cellStyle name="Hivatkozás" xfId="423" builtinId="8" hidden="1"/>
    <cellStyle name="Hivatkozás" xfId="425" builtinId="8" hidden="1"/>
    <cellStyle name="Hivatkozás" xfId="427" builtinId="8" hidden="1"/>
    <cellStyle name="Hivatkozás" xfId="429" builtinId="8" hidden="1"/>
    <cellStyle name="Hivatkozás" xfId="431" builtinId="8" hidden="1"/>
    <cellStyle name="Hivatkozás" xfId="433" builtinId="8" hidden="1"/>
    <cellStyle name="Hivatkozás" xfId="435" builtinId="8" hidden="1"/>
    <cellStyle name="Hivatkozás" xfId="437" builtinId="8" hidden="1"/>
    <cellStyle name="Hivatkozás" xfId="439" builtinId="8" hidden="1"/>
    <cellStyle name="Hivatkozás" xfId="441" builtinId="8" hidden="1"/>
    <cellStyle name="Hivatkozás" xfId="443" builtinId="8" hidden="1"/>
    <cellStyle name="Hivatkozás" xfId="445" builtinId="8" hidden="1"/>
    <cellStyle name="Hivatkozás" xfId="447" builtinId="8" hidden="1"/>
    <cellStyle name="Hivatkozás" xfId="449" builtinId="8" hidden="1"/>
    <cellStyle name="Hivatkozás" xfId="451" builtinId="8" hidden="1"/>
    <cellStyle name="Hivatkozás" xfId="453" builtinId="8" hidden="1"/>
    <cellStyle name="Hivatkozás" xfId="455" builtinId="8" hidden="1"/>
    <cellStyle name="Hivatkozás" xfId="457" builtinId="8" hidden="1"/>
    <cellStyle name="Látott hivatkozás" xfId="2" builtinId="9" hidden="1"/>
    <cellStyle name="Látott hivatkozás" xfId="4" builtinId="9" hidden="1"/>
    <cellStyle name="Látott hivatkozás" xfId="6" builtinId="9" hidden="1"/>
    <cellStyle name="Látott hivatkozás" xfId="8" builtinId="9" hidden="1"/>
    <cellStyle name="Látott hivatkozás" xfId="10" builtinId="9" hidden="1"/>
    <cellStyle name="Látott hivatkozás" xfId="12" builtinId="9" hidden="1"/>
    <cellStyle name="Látott hivatkozás" xfId="14" builtinId="9" hidden="1"/>
    <cellStyle name="Látott hivatkozás" xfId="16" builtinId="9" hidden="1"/>
    <cellStyle name="Látott hivatkozás" xfId="18" builtinId="9" hidden="1"/>
    <cellStyle name="Látott hivatkozás" xfId="20" builtinId="9" hidden="1"/>
    <cellStyle name="Látott hivatkozás" xfId="22" builtinId="9" hidden="1"/>
    <cellStyle name="Látott hivatkozás" xfId="24" builtinId="9" hidden="1"/>
    <cellStyle name="Látott hivatkozás" xfId="26" builtinId="9" hidden="1"/>
    <cellStyle name="Látott hivatkozás" xfId="28" builtinId="9" hidden="1"/>
    <cellStyle name="Látott hivatkozás" xfId="30" builtinId="9" hidden="1"/>
    <cellStyle name="Látott hivatkozás" xfId="32" builtinId="9" hidden="1"/>
    <cellStyle name="Látott hivatkozás" xfId="34" builtinId="9" hidden="1"/>
    <cellStyle name="Látott hivatkozás" xfId="36" builtinId="9" hidden="1"/>
    <cellStyle name="Látott hivatkozás" xfId="38" builtinId="9" hidden="1"/>
    <cellStyle name="Látott hivatkozás" xfId="40" builtinId="9" hidden="1"/>
    <cellStyle name="Látott hivatkozás" xfId="42" builtinId="9" hidden="1"/>
    <cellStyle name="Látott hivatkozás" xfId="44" builtinId="9" hidden="1"/>
    <cellStyle name="Látott hivatkozás" xfId="46" builtinId="9" hidden="1"/>
    <cellStyle name="Látott hivatkozás" xfId="48" builtinId="9" hidden="1"/>
    <cellStyle name="Látott hivatkozás" xfId="50" builtinId="9" hidden="1"/>
    <cellStyle name="Látott hivatkozás" xfId="52" builtinId="9" hidden="1"/>
    <cellStyle name="Látott hivatkozás" xfId="54" builtinId="9" hidden="1"/>
    <cellStyle name="Látott hivatkozás" xfId="56" builtinId="9" hidden="1"/>
    <cellStyle name="Látott hivatkozás" xfId="58" builtinId="9" hidden="1"/>
    <cellStyle name="Látott hivatkozás" xfId="60" builtinId="9" hidden="1"/>
    <cellStyle name="Látott hivatkozás" xfId="62" builtinId="9" hidden="1"/>
    <cellStyle name="Látott hivatkozás" xfId="64" builtinId="9" hidden="1"/>
    <cellStyle name="Látott hivatkozás" xfId="66" builtinId="9" hidden="1"/>
    <cellStyle name="Látott hivatkozás" xfId="68" builtinId="9" hidden="1"/>
    <cellStyle name="Látott hivatkozás" xfId="70" builtinId="9" hidden="1"/>
    <cellStyle name="Látott hivatkozás" xfId="72" builtinId="9" hidden="1"/>
    <cellStyle name="Látott hivatkozás" xfId="74" builtinId="9" hidden="1"/>
    <cellStyle name="Látott hivatkozás" xfId="76" builtinId="9" hidden="1"/>
    <cellStyle name="Látott hivatkozás" xfId="78" builtinId="9" hidden="1"/>
    <cellStyle name="Látott hivatkozás" xfId="80" builtinId="9" hidden="1"/>
    <cellStyle name="Látott hivatkozás" xfId="82" builtinId="9" hidden="1"/>
    <cellStyle name="Látott hivatkozás" xfId="84" builtinId="9" hidden="1"/>
    <cellStyle name="Látott hivatkozás" xfId="86" builtinId="9" hidden="1"/>
    <cellStyle name="Látott hivatkozás" xfId="88" builtinId="9" hidden="1"/>
    <cellStyle name="Látott hivatkozás" xfId="90" builtinId="9" hidden="1"/>
    <cellStyle name="Látott hivatkozás" xfId="92" builtinId="9" hidden="1"/>
    <cellStyle name="Látott hivatkozás" xfId="94" builtinId="9" hidden="1"/>
    <cellStyle name="Látott hivatkozás" xfId="96" builtinId="9" hidden="1"/>
    <cellStyle name="Látott hivatkozás" xfId="98" builtinId="9" hidden="1"/>
    <cellStyle name="Látott hivatkozás" xfId="100" builtinId="9" hidden="1"/>
    <cellStyle name="Látott hivatkozás" xfId="102" builtinId="9" hidden="1"/>
    <cellStyle name="Látott hivatkozás" xfId="104" builtinId="9" hidden="1"/>
    <cellStyle name="Látott hivatkozás" xfId="106" builtinId="9" hidden="1"/>
    <cellStyle name="Látott hivatkozás" xfId="108" builtinId="9" hidden="1"/>
    <cellStyle name="Látott hivatkozás" xfId="110" builtinId="9" hidden="1"/>
    <cellStyle name="Látott hivatkozás" xfId="112" builtinId="9" hidden="1"/>
    <cellStyle name="Látott hivatkozás" xfId="114" builtinId="9" hidden="1"/>
    <cellStyle name="Látott hivatkozás" xfId="116" builtinId="9" hidden="1"/>
    <cellStyle name="Látott hivatkozás" xfId="118" builtinId="9" hidden="1"/>
    <cellStyle name="Látott hivatkozás" xfId="120" builtinId="9" hidden="1"/>
    <cellStyle name="Látott hivatkozás" xfId="122" builtinId="9" hidden="1"/>
    <cellStyle name="Látott hivatkozás" xfId="124" builtinId="9" hidden="1"/>
    <cellStyle name="Látott hivatkozás" xfId="126" builtinId="9" hidden="1"/>
    <cellStyle name="Látott hivatkozás" xfId="128" builtinId="9" hidden="1"/>
    <cellStyle name="Látott hivatkozás" xfId="130" builtinId="9" hidden="1"/>
    <cellStyle name="Látott hivatkozás" xfId="132" builtinId="9" hidden="1"/>
    <cellStyle name="Látott hivatkozás" xfId="134" builtinId="9" hidden="1"/>
    <cellStyle name="Látott hivatkozás" xfId="136" builtinId="9" hidden="1"/>
    <cellStyle name="Látott hivatkozás" xfId="138" builtinId="9" hidden="1"/>
    <cellStyle name="Látott hivatkozás" xfId="140" builtinId="9" hidden="1"/>
    <cellStyle name="Látott hivatkozás" xfId="142" builtinId="9" hidden="1"/>
    <cellStyle name="Látott hivatkozás" xfId="144" builtinId="9" hidden="1"/>
    <cellStyle name="Látott hivatkozás" xfId="146" builtinId="9" hidden="1"/>
    <cellStyle name="Látott hivatkozás" xfId="148" builtinId="9" hidden="1"/>
    <cellStyle name="Látott hivatkozás" xfId="150" builtinId="9" hidden="1"/>
    <cellStyle name="Látott hivatkozás" xfId="152" builtinId="9" hidden="1"/>
    <cellStyle name="Látott hivatkozás" xfId="154" builtinId="9" hidden="1"/>
    <cellStyle name="Látott hivatkozás" xfId="156" builtinId="9" hidden="1"/>
    <cellStyle name="Látott hivatkozás" xfId="158" builtinId="9" hidden="1"/>
    <cellStyle name="Látott hivatkozás" xfId="160" builtinId="9" hidden="1"/>
    <cellStyle name="Látott hivatkozás" xfId="162" builtinId="9" hidden="1"/>
    <cellStyle name="Látott hivatkozás" xfId="164" builtinId="9" hidden="1"/>
    <cellStyle name="Látott hivatkozás" xfId="166" builtinId="9" hidden="1"/>
    <cellStyle name="Látott hivatkozás" xfId="168" builtinId="9" hidden="1"/>
    <cellStyle name="Látott hivatkozás" xfId="170" builtinId="9" hidden="1"/>
    <cellStyle name="Látott hivatkozás" xfId="172" builtinId="9" hidden="1"/>
    <cellStyle name="Látott hivatkozás" xfId="174" builtinId="9" hidden="1"/>
    <cellStyle name="Látott hivatkozás" xfId="176" builtinId="9" hidden="1"/>
    <cellStyle name="Látott hivatkozás" xfId="178" builtinId="9" hidden="1"/>
    <cellStyle name="Látott hivatkozás" xfId="180" builtinId="9" hidden="1"/>
    <cellStyle name="Látott hivatkozás" xfId="182" builtinId="9" hidden="1"/>
    <cellStyle name="Látott hivatkozás" xfId="184" builtinId="9" hidden="1"/>
    <cellStyle name="Látott hivatkozás" xfId="186" builtinId="9" hidden="1"/>
    <cellStyle name="Látott hivatkozás" xfId="188" builtinId="9" hidden="1"/>
    <cellStyle name="Látott hivatkozás" xfId="190" builtinId="9" hidden="1"/>
    <cellStyle name="Látott hivatkozás" xfId="192" builtinId="9" hidden="1"/>
    <cellStyle name="Látott hivatkozás" xfId="194" builtinId="9" hidden="1"/>
    <cellStyle name="Látott hivatkozás" xfId="196" builtinId="9" hidden="1"/>
    <cellStyle name="Látott hivatkozás" xfId="198" builtinId="9" hidden="1"/>
    <cellStyle name="Látott hivatkozás" xfId="200" builtinId="9" hidden="1"/>
    <cellStyle name="Látott hivatkozás" xfId="202" builtinId="9" hidden="1"/>
    <cellStyle name="Látott hivatkozás" xfId="204" builtinId="9" hidden="1"/>
    <cellStyle name="Látott hivatkozás" xfId="206" builtinId="9" hidden="1"/>
    <cellStyle name="Látott hivatkozás" xfId="208" builtinId="9" hidden="1"/>
    <cellStyle name="Látott hivatkozás" xfId="210" builtinId="9" hidden="1"/>
    <cellStyle name="Látott hivatkozás" xfId="212" builtinId="9" hidden="1"/>
    <cellStyle name="Látott hivatkozás" xfId="214" builtinId="9" hidden="1"/>
    <cellStyle name="Látott hivatkozás" xfId="216" builtinId="9" hidden="1"/>
    <cellStyle name="Látott hivatkozás" xfId="218" builtinId="9" hidden="1"/>
    <cellStyle name="Látott hivatkozás" xfId="220" builtinId="9" hidden="1"/>
    <cellStyle name="Látott hivatkozás" xfId="222" builtinId="9" hidden="1"/>
    <cellStyle name="Látott hivatkozás" xfId="224" builtinId="9" hidden="1"/>
    <cellStyle name="Látott hivatkozás" xfId="226" builtinId="9" hidden="1"/>
    <cellStyle name="Látott hivatkozás" xfId="228" builtinId="9" hidden="1"/>
    <cellStyle name="Látott hivatkozás" xfId="230" builtinId="9" hidden="1"/>
    <cellStyle name="Látott hivatkozás" xfId="232" builtinId="9" hidden="1"/>
    <cellStyle name="Látott hivatkozás" xfId="234" builtinId="9" hidden="1"/>
    <cellStyle name="Látott hivatkozás" xfId="236" builtinId="9" hidden="1"/>
    <cellStyle name="Látott hivatkozás" xfId="238" builtinId="9" hidden="1"/>
    <cellStyle name="Látott hivatkozás" xfId="240" builtinId="9" hidden="1"/>
    <cellStyle name="Látott hivatkozás" xfId="242" builtinId="9" hidden="1"/>
    <cellStyle name="Látott hivatkozás" xfId="244" builtinId="9" hidden="1"/>
    <cellStyle name="Látott hivatkozás" xfId="246" builtinId="9" hidden="1"/>
    <cellStyle name="Látott hivatkozás" xfId="248" builtinId="9" hidden="1"/>
    <cellStyle name="Látott hivatkozás" xfId="250" builtinId="9" hidden="1"/>
    <cellStyle name="Látott hivatkozás" xfId="252" builtinId="9" hidden="1"/>
    <cellStyle name="Látott hivatkozás" xfId="254" builtinId="9" hidden="1"/>
    <cellStyle name="Látott hivatkozás" xfId="256" builtinId="9" hidden="1"/>
    <cellStyle name="Látott hivatkozás" xfId="258" builtinId="9" hidden="1"/>
    <cellStyle name="Látott hivatkozás" xfId="260" builtinId="9" hidden="1"/>
    <cellStyle name="Látott hivatkozás" xfId="262" builtinId="9" hidden="1"/>
    <cellStyle name="Látott hivatkozás" xfId="264" builtinId="9" hidden="1"/>
    <cellStyle name="Látott hivatkozás" xfId="266" builtinId="9" hidden="1"/>
    <cellStyle name="Látott hivatkozás" xfId="268" builtinId="9" hidden="1"/>
    <cellStyle name="Látott hivatkozás" xfId="270" builtinId="9" hidden="1"/>
    <cellStyle name="Látott hivatkozás" xfId="272" builtinId="9" hidden="1"/>
    <cellStyle name="Látott hivatkozás" xfId="274" builtinId="9" hidden="1"/>
    <cellStyle name="Látott hivatkozás" xfId="276" builtinId="9" hidden="1"/>
    <cellStyle name="Látott hivatkozás" xfId="278" builtinId="9" hidden="1"/>
    <cellStyle name="Látott hivatkozás" xfId="280" builtinId="9" hidden="1"/>
    <cellStyle name="Látott hivatkozás" xfId="282" builtinId="9" hidden="1"/>
    <cellStyle name="Látott hivatkozás" xfId="284" builtinId="9" hidden="1"/>
    <cellStyle name="Látott hivatkozás" xfId="286" builtinId="9" hidden="1"/>
    <cellStyle name="Látott hivatkozás" xfId="288" builtinId="9" hidden="1"/>
    <cellStyle name="Látott hivatkozás" xfId="290" builtinId="9" hidden="1"/>
    <cellStyle name="Látott hivatkozás" xfId="292" builtinId="9" hidden="1"/>
    <cellStyle name="Látott hivatkozás" xfId="294" builtinId="9" hidden="1"/>
    <cellStyle name="Látott hivatkozás" xfId="296" builtinId="9" hidden="1"/>
    <cellStyle name="Látott hivatkozás" xfId="298" builtinId="9" hidden="1"/>
    <cellStyle name="Látott hivatkozás" xfId="300" builtinId="9" hidden="1"/>
    <cellStyle name="Látott hivatkozás" xfId="302" builtinId="9" hidden="1"/>
    <cellStyle name="Látott hivatkozás" xfId="304" builtinId="9" hidden="1"/>
    <cellStyle name="Látott hivatkozás" xfId="306" builtinId="9" hidden="1"/>
    <cellStyle name="Látott hivatkozás" xfId="308" builtinId="9" hidden="1"/>
    <cellStyle name="Látott hivatkozás" xfId="310" builtinId="9" hidden="1"/>
    <cellStyle name="Látott hivatkozás" xfId="312" builtinId="9" hidden="1"/>
    <cellStyle name="Látott hivatkozás" xfId="314" builtinId="9" hidden="1"/>
    <cellStyle name="Látott hivatkozás" xfId="316" builtinId="9" hidden="1"/>
    <cellStyle name="Látott hivatkozás" xfId="318" builtinId="9" hidden="1"/>
    <cellStyle name="Látott hivatkozás" xfId="320" builtinId="9" hidden="1"/>
    <cellStyle name="Látott hivatkozás" xfId="322" builtinId="9" hidden="1"/>
    <cellStyle name="Látott hivatkozás" xfId="324" builtinId="9" hidden="1"/>
    <cellStyle name="Látott hivatkozás" xfId="326" builtinId="9" hidden="1"/>
    <cellStyle name="Látott hivatkozás" xfId="328" builtinId="9" hidden="1"/>
    <cellStyle name="Látott hivatkozás" xfId="330" builtinId="9" hidden="1"/>
    <cellStyle name="Látott hivatkozás" xfId="332" builtinId="9" hidden="1"/>
    <cellStyle name="Látott hivatkozás" xfId="334" builtinId="9" hidden="1"/>
    <cellStyle name="Látott hivatkozás" xfId="336" builtinId="9" hidden="1"/>
    <cellStyle name="Látott hivatkozás" xfId="338" builtinId="9" hidden="1"/>
    <cellStyle name="Látott hivatkozás" xfId="340" builtinId="9" hidden="1"/>
    <cellStyle name="Látott hivatkozás" xfId="342" builtinId="9" hidden="1"/>
    <cellStyle name="Látott hivatkozás" xfId="344" builtinId="9" hidden="1"/>
    <cellStyle name="Látott hivatkozás" xfId="346" builtinId="9" hidden="1"/>
    <cellStyle name="Látott hivatkozás" xfId="348" builtinId="9" hidden="1"/>
    <cellStyle name="Látott hivatkozás" xfId="350" builtinId="9" hidden="1"/>
    <cellStyle name="Látott hivatkozás" xfId="352" builtinId="9" hidden="1"/>
    <cellStyle name="Látott hivatkozás" xfId="354" builtinId="9" hidden="1"/>
    <cellStyle name="Látott hivatkozás" xfId="356" builtinId="9" hidden="1"/>
    <cellStyle name="Látott hivatkozás" xfId="358" builtinId="9" hidden="1"/>
    <cellStyle name="Látott hivatkozás" xfId="360" builtinId="9" hidden="1"/>
    <cellStyle name="Látott hivatkozás" xfId="362" builtinId="9" hidden="1"/>
    <cellStyle name="Látott hivatkozás" xfId="364" builtinId="9" hidden="1"/>
    <cellStyle name="Látott hivatkozás" xfId="366" builtinId="9" hidden="1"/>
    <cellStyle name="Látott hivatkozás" xfId="368" builtinId="9" hidden="1"/>
    <cellStyle name="Látott hivatkozás" xfId="370" builtinId="9" hidden="1"/>
    <cellStyle name="Látott hivatkozás" xfId="372" builtinId="9" hidden="1"/>
    <cellStyle name="Látott hivatkozás" xfId="374" builtinId="9" hidden="1"/>
    <cellStyle name="Látott hivatkozás" xfId="376" builtinId="9" hidden="1"/>
    <cellStyle name="Látott hivatkozás" xfId="378" builtinId="9" hidden="1"/>
    <cellStyle name="Látott hivatkozás" xfId="380" builtinId="9" hidden="1"/>
    <cellStyle name="Látott hivatkozás" xfId="382" builtinId="9" hidden="1"/>
    <cellStyle name="Látott hivatkozás" xfId="384" builtinId="9" hidden="1"/>
    <cellStyle name="Látott hivatkozás" xfId="386" builtinId="9" hidden="1"/>
    <cellStyle name="Látott hivatkozás" xfId="388" builtinId="9" hidden="1"/>
    <cellStyle name="Látott hivatkozás" xfId="390" builtinId="9" hidden="1"/>
    <cellStyle name="Látott hivatkozás" xfId="392" builtinId="9" hidden="1"/>
    <cellStyle name="Látott hivatkozás" xfId="394" builtinId="9" hidden="1"/>
    <cellStyle name="Látott hivatkozás" xfId="396" builtinId="9" hidden="1"/>
    <cellStyle name="Látott hivatkozás" xfId="398" builtinId="9" hidden="1"/>
    <cellStyle name="Látott hivatkozás" xfId="400" builtinId="9" hidden="1"/>
    <cellStyle name="Látott hivatkozás" xfId="402" builtinId="9" hidden="1"/>
    <cellStyle name="Látott hivatkozás" xfId="404" builtinId="9" hidden="1"/>
    <cellStyle name="Látott hivatkozás" xfId="406" builtinId="9" hidden="1"/>
    <cellStyle name="Látott hivatkozás" xfId="408" builtinId="9" hidden="1"/>
    <cellStyle name="Látott hivatkozás" xfId="410" builtinId="9" hidden="1"/>
    <cellStyle name="Látott hivatkozás" xfId="412" builtinId="9" hidden="1"/>
    <cellStyle name="Látott hivatkozás" xfId="414" builtinId="9" hidden="1"/>
    <cellStyle name="Látott hivatkozás" xfId="416" builtinId="9" hidden="1"/>
    <cellStyle name="Látott hivatkozás" xfId="418" builtinId="9" hidden="1"/>
    <cellStyle name="Látott hivatkozás" xfId="420" builtinId="9" hidden="1"/>
    <cellStyle name="Látott hivatkozás" xfId="422" builtinId="9" hidden="1"/>
    <cellStyle name="Látott hivatkozás" xfId="424" builtinId="9" hidden="1"/>
    <cellStyle name="Látott hivatkozás" xfId="426" builtinId="9" hidden="1"/>
    <cellStyle name="Látott hivatkozás" xfId="428" builtinId="9" hidden="1"/>
    <cellStyle name="Látott hivatkozás" xfId="430" builtinId="9" hidden="1"/>
    <cellStyle name="Látott hivatkozás" xfId="432" builtinId="9" hidden="1"/>
    <cellStyle name="Látott hivatkozás" xfId="434" builtinId="9" hidden="1"/>
    <cellStyle name="Látott hivatkozás" xfId="436" builtinId="9" hidden="1"/>
    <cellStyle name="Látott hivatkozás" xfId="438" builtinId="9" hidden="1"/>
    <cellStyle name="Látott hivatkozás" xfId="440" builtinId="9" hidden="1"/>
    <cellStyle name="Látott hivatkozás" xfId="442" builtinId="9" hidden="1"/>
    <cellStyle name="Látott hivatkozás" xfId="444" builtinId="9" hidden="1"/>
    <cellStyle name="Látott hivatkozás" xfId="446" builtinId="9" hidden="1"/>
    <cellStyle name="Látott hivatkozás" xfId="448" builtinId="9" hidden="1"/>
    <cellStyle name="Látott hivatkozás" xfId="450" builtinId="9" hidden="1"/>
    <cellStyle name="Látott hivatkozás" xfId="452" builtinId="9" hidden="1"/>
    <cellStyle name="Látott hivatkozás" xfId="454" builtinId="9" hidden="1"/>
    <cellStyle name="Látott hivatkozás" xfId="456" builtinId="9" hidden="1"/>
    <cellStyle name="Látott hivatkozás" xfId="458" builtinId="9" hidden="1"/>
    <cellStyle name="Normál" xfId="0" builtinId="0"/>
    <cellStyle name="Normál 3" xfId="459" xr:uid="{C209369D-8E98-B640-9330-18D735026EDD}"/>
  </cellStyles>
  <dxfs count="0"/>
  <tableStyles count="0" defaultTableStyle="TableStyleMedium9" defaultPivotStyle="PivotStyleMedium4"/>
  <colors>
    <mruColors>
      <color rgb="FF0432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I37"/>
  <sheetViews>
    <sheetView showGridLines="0" view="pageLayout" topLeftCell="A4" zoomScaleNormal="100" zoomScaleSheetLayoutView="100" workbookViewId="0">
      <selection activeCell="A18" sqref="A18"/>
    </sheetView>
  </sheetViews>
  <sheetFormatPr defaultColWidth="10.8984375" defaultRowHeight="15"/>
  <cols>
    <col min="1" max="9" width="8.5" style="3" customWidth="1"/>
    <col min="10" max="16384" width="10.8984375" style="3"/>
  </cols>
  <sheetData>
    <row r="10" spans="1:9" ht="93" customHeight="1">
      <c r="A10" s="73"/>
      <c r="B10" s="74"/>
      <c r="C10" s="74"/>
      <c r="D10" s="126" t="s">
        <v>124</v>
      </c>
      <c r="E10" s="126"/>
      <c r="F10" s="126"/>
      <c r="G10" s="74"/>
      <c r="H10" s="74"/>
      <c r="I10" s="75"/>
    </row>
    <row r="17" spans="1:9" ht="47.1" customHeight="1">
      <c r="A17" s="122" t="s">
        <v>130</v>
      </c>
      <c r="B17" s="123"/>
      <c r="C17" s="123"/>
      <c r="D17" s="123"/>
      <c r="E17" s="123"/>
      <c r="F17" s="123"/>
      <c r="G17" s="123"/>
      <c r="H17" s="123"/>
      <c r="I17" s="123"/>
    </row>
    <row r="27" spans="1:9">
      <c r="A27" s="124" t="s">
        <v>125</v>
      </c>
      <c r="B27" s="125"/>
      <c r="C27" s="125"/>
      <c r="D27" s="125"/>
      <c r="E27" s="125"/>
      <c r="F27" s="125"/>
      <c r="G27" s="125"/>
      <c r="H27" s="125"/>
      <c r="I27" s="125"/>
    </row>
    <row r="28" spans="1:9">
      <c r="A28" s="125"/>
      <c r="B28" s="125"/>
      <c r="C28" s="125"/>
      <c r="D28" s="125"/>
      <c r="E28" s="125"/>
      <c r="F28" s="125"/>
      <c r="G28" s="125"/>
      <c r="H28" s="125"/>
      <c r="I28" s="125"/>
    </row>
    <row r="29" spans="1:9">
      <c r="A29" s="125"/>
      <c r="B29" s="125"/>
      <c r="C29" s="125"/>
      <c r="D29" s="125"/>
      <c r="E29" s="125"/>
      <c r="F29" s="125"/>
      <c r="G29" s="125"/>
      <c r="H29" s="125"/>
      <c r="I29" s="125"/>
    </row>
    <row r="30" spans="1:9">
      <c r="A30" s="125"/>
      <c r="B30" s="125"/>
      <c r="C30" s="125"/>
      <c r="D30" s="125"/>
      <c r="E30" s="125"/>
      <c r="F30" s="125"/>
      <c r="G30" s="125"/>
      <c r="H30" s="125"/>
      <c r="I30" s="125"/>
    </row>
    <row r="31" spans="1:9">
      <c r="A31" s="125"/>
      <c r="B31" s="125"/>
      <c r="C31" s="125"/>
      <c r="D31" s="125"/>
      <c r="E31" s="125"/>
      <c r="F31" s="125"/>
      <c r="G31" s="125"/>
      <c r="H31" s="125"/>
      <c r="I31" s="125"/>
    </row>
    <row r="32" spans="1:9">
      <c r="A32" s="125"/>
      <c r="B32" s="125"/>
      <c r="C32" s="125"/>
      <c r="D32" s="125"/>
      <c r="E32" s="125"/>
      <c r="F32" s="125"/>
      <c r="G32" s="125"/>
      <c r="H32" s="125"/>
      <c r="I32" s="125"/>
    </row>
    <row r="33" spans="1:9">
      <c r="A33" s="125"/>
      <c r="B33" s="125"/>
      <c r="C33" s="125"/>
      <c r="D33" s="125"/>
      <c r="E33" s="125"/>
      <c r="F33" s="125"/>
      <c r="G33" s="125"/>
      <c r="H33" s="125"/>
      <c r="I33" s="125"/>
    </row>
    <row r="37" spans="1:9">
      <c r="A37" s="72"/>
    </row>
  </sheetData>
  <mergeCells count="3">
    <mergeCell ref="A17:I17"/>
    <mergeCell ref="A27:I33"/>
    <mergeCell ref="D10:F10"/>
  </mergeCells>
  <phoneticPr fontId="3" type="noConversion"/>
  <pageMargins left="0.75" right="0.75" top="1" bottom="1" header="0.5" footer="0.5"/>
  <pageSetup paperSize="9" orientation="portrait" horizontalDpi="4294967292" verticalDpi="4294967292" r:id="rId1"/>
  <headerFooter>
    <oddFooter>&amp;L&amp;"Helvetica,Normál"Budapest, &amp;D</oddFooter>
  </headerFooter>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C374-27CC-834B-A931-9557A7248B61}">
  <dimension ref="A1:I25"/>
  <sheetViews>
    <sheetView showGridLines="0" view="pageLayout" workbookViewId="0">
      <selection activeCell="C23" sqref="C23"/>
    </sheetView>
  </sheetViews>
  <sheetFormatPr defaultColWidth="10.8984375" defaultRowHeight="15"/>
  <cols>
    <col min="1" max="1" width="3.3984375" style="3" customWidth="1"/>
    <col min="2" max="2" width="9.5" style="69" customWidth="1"/>
    <col min="3" max="3" width="37" style="3" customWidth="1"/>
    <col min="4" max="4" width="5.09765625" style="3" customWidth="1"/>
    <col min="5" max="5" width="3.5" style="3" customWidth="1"/>
    <col min="6" max="6" width="6.5" style="3" customWidth="1"/>
    <col min="7" max="7" width="5.59765625" style="3" customWidth="1"/>
    <col min="8" max="8" width="8.5" style="3" customWidth="1"/>
    <col min="9" max="9" width="8" style="3" customWidth="1"/>
    <col min="10" max="16384" width="10.8984375" style="3"/>
  </cols>
  <sheetData>
    <row r="1" spans="1:9" ht="27.9" customHeight="1">
      <c r="A1" s="94" t="s">
        <v>20</v>
      </c>
      <c r="B1" s="95" t="s">
        <v>19</v>
      </c>
      <c r="C1" s="94" t="s">
        <v>21</v>
      </c>
      <c r="D1" s="95" t="s">
        <v>22</v>
      </c>
      <c r="E1" s="95" t="s">
        <v>27</v>
      </c>
      <c r="F1" s="95" t="s">
        <v>23</v>
      </c>
      <c r="G1" s="95" t="s">
        <v>28</v>
      </c>
      <c r="H1" s="95" t="s">
        <v>24</v>
      </c>
      <c r="I1" s="95" t="s">
        <v>25</v>
      </c>
    </row>
    <row r="2" spans="1:9" ht="14.1" customHeight="1">
      <c r="A2" s="96" t="s">
        <v>96</v>
      </c>
      <c r="B2" s="107"/>
      <c r="C2" s="97"/>
      <c r="D2" s="98"/>
      <c r="E2" s="99"/>
      <c r="F2" s="100"/>
      <c r="G2" s="100"/>
      <c r="H2" s="100"/>
      <c r="I2" s="100"/>
    </row>
    <row r="3" spans="1:9" ht="75" customHeight="1">
      <c r="A3" s="101">
        <v>1</v>
      </c>
      <c r="B3" s="102" t="s">
        <v>110</v>
      </c>
      <c r="C3" s="97" t="s">
        <v>129</v>
      </c>
      <c r="D3" s="117">
        <v>115</v>
      </c>
      <c r="E3" s="99" t="s">
        <v>44</v>
      </c>
      <c r="F3" s="100"/>
      <c r="G3" s="100"/>
      <c r="H3" s="100">
        <f t="shared" ref="H3" si="0">D3*F3</f>
        <v>0</v>
      </c>
      <c r="I3" s="100">
        <f t="shared" ref="I3" si="1">D3*G3</f>
        <v>0</v>
      </c>
    </row>
    <row r="4" spans="1:9" ht="14.1" customHeight="1">
      <c r="A4" s="101"/>
      <c r="B4" s="102"/>
      <c r="C4" s="97"/>
      <c r="D4" s="98"/>
      <c r="E4" s="99"/>
      <c r="F4" s="100"/>
      <c r="G4" s="100"/>
      <c r="H4" s="100"/>
      <c r="I4" s="100"/>
    </row>
    <row r="5" spans="1:9" ht="72" customHeight="1">
      <c r="A5" s="101">
        <f>1+A3</f>
        <v>2</v>
      </c>
      <c r="B5" s="102" t="s">
        <v>113</v>
      </c>
      <c r="C5" s="97" t="s">
        <v>131</v>
      </c>
      <c r="D5" s="98">
        <v>115</v>
      </c>
      <c r="E5" s="99" t="s">
        <v>44</v>
      </c>
      <c r="F5" s="100"/>
      <c r="G5" s="100"/>
      <c r="H5" s="100">
        <f t="shared" ref="H5" si="2">D5*F5</f>
        <v>0</v>
      </c>
      <c r="I5" s="100">
        <f t="shared" ref="I5" si="3">D5*G5</f>
        <v>0</v>
      </c>
    </row>
    <row r="6" spans="1:9" ht="14.1" customHeight="1">
      <c r="A6" s="101"/>
      <c r="B6" s="102"/>
      <c r="C6" s="97"/>
      <c r="D6" s="98"/>
      <c r="E6" s="99"/>
      <c r="F6" s="100"/>
      <c r="G6" s="100"/>
      <c r="H6" s="100"/>
      <c r="I6" s="100"/>
    </row>
    <row r="7" spans="1:9" ht="87" customHeight="1">
      <c r="A7" s="101">
        <f>1+A5</f>
        <v>3</v>
      </c>
      <c r="B7" s="102" t="s">
        <v>132</v>
      </c>
      <c r="C7" s="97" t="s">
        <v>135</v>
      </c>
      <c r="D7" s="98">
        <v>171</v>
      </c>
      <c r="E7" s="99" t="s">
        <v>44</v>
      </c>
      <c r="F7" s="100"/>
      <c r="G7" s="100"/>
      <c r="H7" s="100">
        <f t="shared" ref="H7" si="4">D7*F7</f>
        <v>0</v>
      </c>
      <c r="I7" s="100">
        <f t="shared" ref="I7" si="5">D7*G7</f>
        <v>0</v>
      </c>
    </row>
    <row r="8" spans="1:9" ht="14.1" customHeight="1">
      <c r="A8" s="114"/>
      <c r="B8" s="111"/>
      <c r="C8" s="115"/>
      <c r="D8" s="116"/>
      <c r="E8" s="113"/>
      <c r="F8" s="112"/>
      <c r="G8" s="112"/>
      <c r="H8" s="112"/>
      <c r="I8" s="112"/>
    </row>
    <row r="9" spans="1:9" ht="47.25" customHeight="1">
      <c r="A9" s="101">
        <f>1+A7</f>
        <v>4</v>
      </c>
      <c r="B9" s="102" t="s">
        <v>133</v>
      </c>
      <c r="C9" s="97" t="s">
        <v>134</v>
      </c>
      <c r="D9" s="98">
        <v>171</v>
      </c>
      <c r="E9" s="99" t="s">
        <v>44</v>
      </c>
      <c r="F9" s="100"/>
      <c r="G9" s="100"/>
      <c r="H9" s="100">
        <f t="shared" ref="H9" si="6">D9*F9</f>
        <v>0</v>
      </c>
      <c r="I9" s="100">
        <f t="shared" ref="I9" si="7">D9*G9</f>
        <v>0</v>
      </c>
    </row>
    <row r="10" spans="1:9" ht="14.1" customHeight="1">
      <c r="A10" s="114"/>
      <c r="B10" s="111"/>
      <c r="C10" s="115"/>
      <c r="D10" s="116"/>
      <c r="E10" s="113"/>
      <c r="F10" s="112"/>
      <c r="G10" s="112"/>
      <c r="H10" s="112"/>
      <c r="I10" s="112"/>
    </row>
    <row r="11" spans="1:9" ht="122.1" customHeight="1">
      <c r="A11" s="101">
        <f>1+A9</f>
        <v>5</v>
      </c>
      <c r="B11" s="102" t="s">
        <v>133</v>
      </c>
      <c r="C11" s="97" t="s">
        <v>136</v>
      </c>
      <c r="D11" s="98">
        <f>80.3+68.2</f>
        <v>148.5</v>
      </c>
      <c r="E11" s="99" t="s">
        <v>44</v>
      </c>
      <c r="F11" s="100"/>
      <c r="G11" s="100"/>
      <c r="H11" s="100">
        <f t="shared" ref="H11" si="8">D11*F11</f>
        <v>0</v>
      </c>
      <c r="I11" s="100">
        <f t="shared" ref="I11" si="9">D11*G11</f>
        <v>0</v>
      </c>
    </row>
    <row r="12" spans="1:9" ht="14.1" customHeight="1">
      <c r="A12" s="114"/>
      <c r="B12" s="111"/>
      <c r="C12" s="115"/>
      <c r="D12" s="116"/>
      <c r="E12" s="113"/>
      <c r="F12" s="112"/>
      <c r="G12" s="112"/>
      <c r="H12" s="112"/>
      <c r="I12" s="112"/>
    </row>
    <row r="13" spans="1:9" ht="122.1" customHeight="1">
      <c r="A13" s="101">
        <f>1+A11</f>
        <v>6</v>
      </c>
      <c r="B13" s="102" t="s">
        <v>110</v>
      </c>
      <c r="C13" s="97" t="s">
        <v>123</v>
      </c>
      <c r="D13" s="98">
        <f>80.3+68.2</f>
        <v>148.5</v>
      </c>
      <c r="E13" s="99" t="s">
        <v>44</v>
      </c>
      <c r="F13" s="100"/>
      <c r="G13" s="100"/>
      <c r="H13" s="100">
        <f t="shared" ref="H13" si="10">D13*F13</f>
        <v>0</v>
      </c>
      <c r="I13" s="100">
        <f t="shared" ref="I13" si="11">D13*G13</f>
        <v>0</v>
      </c>
    </row>
    <row r="14" spans="1:9" ht="14.1" customHeight="1">
      <c r="A14" s="101"/>
      <c r="B14" s="108"/>
      <c r="C14" s="97"/>
      <c r="D14" s="98"/>
      <c r="E14" s="99"/>
      <c r="F14" s="100"/>
      <c r="G14" s="100"/>
      <c r="H14" s="100"/>
      <c r="I14" s="100"/>
    </row>
    <row r="15" spans="1:9" ht="66.75" customHeight="1">
      <c r="A15" s="101">
        <f>1+A13</f>
        <v>7</v>
      </c>
      <c r="B15" s="102" t="s">
        <v>111</v>
      </c>
      <c r="C15" s="97" t="s">
        <v>122</v>
      </c>
      <c r="D15" s="98">
        <f>80.3+68.2</f>
        <v>148.5</v>
      </c>
      <c r="E15" s="99" t="s">
        <v>44</v>
      </c>
      <c r="F15" s="100"/>
      <c r="G15" s="100"/>
      <c r="H15" s="100">
        <f>D15*F15</f>
        <v>0</v>
      </c>
      <c r="I15" s="100">
        <f t="shared" ref="I15" si="12">D15*G15</f>
        <v>0</v>
      </c>
    </row>
    <row r="16" spans="1:9" ht="14.1" customHeight="1">
      <c r="A16" s="101"/>
      <c r="B16" s="103"/>
      <c r="C16" s="97"/>
      <c r="D16" s="98"/>
      <c r="E16" s="99"/>
      <c r="F16" s="100"/>
      <c r="G16" s="100"/>
      <c r="H16" s="100"/>
      <c r="I16" s="100"/>
    </row>
    <row r="17" spans="1:9" ht="60.75" customHeight="1">
      <c r="A17" s="101">
        <f>1+A15</f>
        <v>8</v>
      </c>
      <c r="B17" s="102" t="s">
        <v>112</v>
      </c>
      <c r="C17" s="97" t="s">
        <v>121</v>
      </c>
      <c r="D17" s="98">
        <f>80.3+68.2</f>
        <v>148.5</v>
      </c>
      <c r="E17" s="99" t="s">
        <v>43</v>
      </c>
      <c r="F17" s="100"/>
      <c r="G17" s="100"/>
      <c r="H17" s="100">
        <f>D17*F17</f>
        <v>0</v>
      </c>
      <c r="I17" s="100">
        <f t="shared" ref="I17" si="13">D17*G17</f>
        <v>0</v>
      </c>
    </row>
    <row r="18" spans="1:9" ht="14.1" customHeight="1">
      <c r="A18" s="101"/>
      <c r="B18" s="103"/>
      <c r="C18" s="97"/>
      <c r="D18" s="98"/>
      <c r="E18" s="99"/>
      <c r="F18" s="100"/>
      <c r="G18" s="100"/>
      <c r="H18" s="100"/>
      <c r="I18" s="100"/>
    </row>
    <row r="19" spans="1:9" ht="62.1" customHeight="1">
      <c r="A19" s="101">
        <f>1+A17</f>
        <v>9</v>
      </c>
      <c r="B19" s="97" t="s">
        <v>114</v>
      </c>
      <c r="C19" s="97" t="s">
        <v>152</v>
      </c>
      <c r="D19" s="98">
        <f>80.3+68.2</f>
        <v>148.5</v>
      </c>
      <c r="E19" s="99" t="s">
        <v>43</v>
      </c>
      <c r="F19" s="100"/>
      <c r="G19" s="100"/>
      <c r="H19" s="100">
        <f>D19*F19</f>
        <v>0</v>
      </c>
      <c r="I19" s="100">
        <f t="shared" ref="I19" si="14">D19*G19</f>
        <v>0</v>
      </c>
    </row>
    <row r="20" spans="1:9" ht="14.1" customHeight="1">
      <c r="A20" s="101"/>
      <c r="B20" s="97"/>
      <c r="C20" s="97"/>
      <c r="D20" s="98"/>
      <c r="E20" s="99"/>
      <c r="F20" s="100"/>
      <c r="G20" s="100"/>
      <c r="H20" s="100"/>
      <c r="I20" s="100"/>
    </row>
    <row r="21" spans="1:9" ht="62.1" customHeight="1">
      <c r="A21" s="101">
        <f>1+A19</f>
        <v>10</v>
      </c>
      <c r="B21" s="121" t="s">
        <v>153</v>
      </c>
      <c r="C21" s="79" t="s">
        <v>154</v>
      </c>
      <c r="D21" s="98">
        <v>2</v>
      </c>
      <c r="E21" s="99" t="s">
        <v>32</v>
      </c>
      <c r="F21" s="100"/>
      <c r="G21" s="100"/>
      <c r="H21" s="100">
        <f>D21*F21</f>
        <v>0</v>
      </c>
      <c r="I21" s="100">
        <f t="shared" ref="I21" si="15">D21*G21</f>
        <v>0</v>
      </c>
    </row>
    <row r="22" spans="1:9" ht="14.1" customHeight="1">
      <c r="A22" s="101"/>
      <c r="B22" s="97"/>
      <c r="C22" s="97"/>
      <c r="D22" s="98"/>
      <c r="E22" s="99"/>
      <c r="F22" s="100"/>
      <c r="G22" s="100"/>
      <c r="H22" s="100"/>
      <c r="I22" s="100"/>
    </row>
    <row r="23" spans="1:9" ht="62.1" customHeight="1">
      <c r="A23" s="101">
        <f>1+A21</f>
        <v>11</v>
      </c>
      <c r="B23" s="109" t="s">
        <v>155</v>
      </c>
      <c r="C23" s="37" t="s">
        <v>156</v>
      </c>
      <c r="D23" s="116">
        <v>1</v>
      </c>
      <c r="E23" s="113" t="s">
        <v>32</v>
      </c>
      <c r="F23" s="100"/>
      <c r="G23" s="100"/>
      <c r="H23" s="100">
        <f>D23*F23</f>
        <v>0</v>
      </c>
      <c r="I23" s="100">
        <f t="shared" ref="I23" si="16">D23*G23</f>
        <v>0</v>
      </c>
    </row>
    <row r="24" spans="1:9" ht="14.1" customHeight="1">
      <c r="A24" s="101"/>
      <c r="B24" s="97"/>
      <c r="C24" s="97"/>
      <c r="D24" s="98"/>
      <c r="E24" s="99"/>
      <c r="F24" s="100"/>
      <c r="G24" s="100"/>
      <c r="H24" s="100"/>
      <c r="I24" s="100"/>
    </row>
    <row r="25" spans="1:9" s="22" customFormat="1" ht="26.1" customHeight="1">
      <c r="A25" s="104" t="s">
        <v>101</v>
      </c>
      <c r="B25" s="104" t="s">
        <v>29</v>
      </c>
      <c r="C25" s="105"/>
      <c r="D25" s="104"/>
      <c r="E25" s="104"/>
      <c r="F25" s="106"/>
      <c r="G25" s="106"/>
      <c r="H25" s="106">
        <f>SUM(H2:H24)</f>
        <v>0</v>
      </c>
      <c r="I25" s="106">
        <f>SUM(I2:I24)</f>
        <v>0</v>
      </c>
    </row>
  </sheetData>
  <phoneticPr fontId="3" type="noConversion"/>
  <pageMargins left="0.39370078740157483" right="0.27559055118110237" top="0.82677165354330717" bottom="0.74803149606299213" header="0.31496062992125984" footer="0.31496062992125984"/>
  <pageSetup paperSize="9" orientation="portrait" horizontalDpi="4294967292" verticalDpi="4294967292" r:id="rId1"/>
  <headerFooter>
    <oddHeader>&amp;L&amp;"Helvetica,Normál"&amp;9 35. Ácsmunka&amp;C&amp;"Helvetica,Normál"&amp;9Budapest X. k. Állomás u 10 B épület tetőszerkezete&amp;R&amp;"Helvetica,Normál"&amp;9dátum:&amp;D</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
  <sheetViews>
    <sheetView showGridLines="0" view="pageLayout" topLeftCell="A10" zoomScale="138" zoomScalePageLayoutView="138" workbookViewId="0">
      <pane ySplit="11868" topLeftCell="A19"/>
      <selection activeCell="H4" sqref="H4"/>
      <selection pane="bottomLeft" activeCell="H22" sqref="H22"/>
    </sheetView>
  </sheetViews>
  <sheetFormatPr defaultColWidth="10.8984375" defaultRowHeight="15"/>
  <cols>
    <col min="1" max="1" width="3.3984375" style="3" customWidth="1"/>
    <col min="2" max="2" width="9.59765625" style="3" customWidth="1"/>
    <col min="3" max="3" width="39.8984375" style="3" customWidth="1"/>
    <col min="4" max="4" width="5.09765625" style="3" customWidth="1"/>
    <col min="5" max="5" width="3.5" style="3" customWidth="1"/>
    <col min="6" max="6" width="5.59765625" style="3" customWidth="1"/>
    <col min="7" max="7" width="4.59765625" style="3" customWidth="1"/>
    <col min="8" max="8" width="9.09765625" style="3" customWidth="1"/>
    <col min="9" max="9" width="8.898437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96.9" customHeight="1">
      <c r="A2" s="4">
        <v>1</v>
      </c>
      <c r="B2" s="5" t="s">
        <v>67</v>
      </c>
      <c r="C2" s="6"/>
      <c r="D2" s="8">
        <v>0</v>
      </c>
      <c r="E2" s="7" t="s">
        <v>43</v>
      </c>
      <c r="F2" s="33"/>
      <c r="G2" s="33"/>
      <c r="H2" s="33">
        <f>D2*F2</f>
        <v>0</v>
      </c>
      <c r="I2" s="33">
        <f>D2*G2</f>
        <v>0</v>
      </c>
    </row>
    <row r="3" spans="1:9" ht="14.1" customHeight="1">
      <c r="A3" s="4"/>
      <c r="B3" s="5"/>
      <c r="C3" s="6"/>
      <c r="D3" s="8"/>
      <c r="E3" s="7"/>
      <c r="F3" s="33"/>
      <c r="G3" s="33"/>
      <c r="H3" s="33"/>
      <c r="I3" s="33"/>
    </row>
    <row r="4" spans="1:9" ht="60.9" customHeight="1">
      <c r="A4" s="4">
        <v>2</v>
      </c>
      <c r="B4" s="5" t="s">
        <v>69</v>
      </c>
      <c r="C4" s="10"/>
      <c r="D4" s="8">
        <v>0</v>
      </c>
      <c r="E4" s="7" t="s">
        <v>43</v>
      </c>
      <c r="F4" s="33">
        <v>0</v>
      </c>
      <c r="G4" s="33">
        <v>0</v>
      </c>
      <c r="H4" s="33">
        <f>D4*F4</f>
        <v>0</v>
      </c>
      <c r="I4" s="33">
        <f t="shared" ref="I4" si="0">D4*G4</f>
        <v>0</v>
      </c>
    </row>
    <row r="5" spans="1:9" ht="15" customHeight="1">
      <c r="A5" s="4"/>
      <c r="B5" s="5"/>
      <c r="C5" s="6"/>
      <c r="D5" s="8"/>
      <c r="E5" s="7"/>
      <c r="F5" s="33"/>
      <c r="G5" s="33"/>
      <c r="H5" s="33"/>
      <c r="I5" s="33"/>
    </row>
    <row r="6" spans="1:9" ht="72.900000000000006" customHeight="1">
      <c r="A6" s="4">
        <v>3</v>
      </c>
      <c r="B6" s="5" t="s">
        <v>68</v>
      </c>
      <c r="C6" s="6"/>
      <c r="D6" s="8">
        <v>0</v>
      </c>
      <c r="E6" s="7" t="s">
        <v>43</v>
      </c>
      <c r="F6" s="33">
        <v>0</v>
      </c>
      <c r="G6" s="33">
        <v>0</v>
      </c>
      <c r="H6" s="33">
        <f>D6*F6</f>
        <v>0</v>
      </c>
      <c r="I6" s="33">
        <f>D6*G6</f>
        <v>0</v>
      </c>
    </row>
    <row r="7" spans="1:9" ht="14.1" customHeight="1">
      <c r="A7" s="4"/>
      <c r="B7" s="5"/>
      <c r="C7" s="6"/>
      <c r="D7" s="8"/>
      <c r="E7" s="7"/>
      <c r="F7" s="33"/>
      <c r="G7" s="33"/>
      <c r="H7" s="33"/>
      <c r="I7" s="33"/>
    </row>
    <row r="8" spans="1:9" ht="75" customHeight="1">
      <c r="A8" s="4">
        <v>4</v>
      </c>
      <c r="B8" s="5" t="s">
        <v>70</v>
      </c>
      <c r="C8" s="10"/>
      <c r="D8" s="8">
        <v>0</v>
      </c>
      <c r="E8" s="7" t="s">
        <v>43</v>
      </c>
      <c r="F8" s="33">
        <v>0</v>
      </c>
      <c r="G8" s="33">
        <v>0</v>
      </c>
      <c r="H8" s="33">
        <f>D8*F8</f>
        <v>0</v>
      </c>
      <c r="I8" s="33">
        <f t="shared" ref="I8" si="1">D8*G8</f>
        <v>0</v>
      </c>
    </row>
    <row r="9" spans="1:9" ht="14.1" customHeight="1">
      <c r="A9" s="4"/>
      <c r="B9" s="5"/>
      <c r="C9" s="6"/>
      <c r="D9" s="8"/>
      <c r="E9" s="7"/>
      <c r="F9" s="33"/>
      <c r="G9" s="33"/>
      <c r="H9" s="33"/>
      <c r="I9" s="33"/>
    </row>
    <row r="10" spans="1:9" ht="63.9" customHeight="1">
      <c r="A10" s="4">
        <v>5</v>
      </c>
      <c r="B10" s="5" t="s">
        <v>71</v>
      </c>
      <c r="C10" s="10"/>
      <c r="D10" s="8">
        <v>0</v>
      </c>
      <c r="E10" s="7" t="s">
        <v>32</v>
      </c>
      <c r="F10" s="33">
        <v>0</v>
      </c>
      <c r="G10" s="33">
        <v>0</v>
      </c>
      <c r="H10" s="33">
        <f>D10*F10</f>
        <v>0</v>
      </c>
      <c r="I10" s="33">
        <f t="shared" ref="I10" si="2">D10*G10</f>
        <v>0</v>
      </c>
    </row>
    <row r="11" spans="1:9" ht="14.1" customHeight="1">
      <c r="A11" s="4"/>
      <c r="B11" s="5"/>
      <c r="C11" s="6"/>
      <c r="D11" s="8"/>
      <c r="E11" s="7"/>
      <c r="F11" s="33"/>
      <c r="G11" s="33"/>
      <c r="H11" s="33"/>
      <c r="I11" s="33"/>
    </row>
    <row r="12" spans="1:9" ht="86.1" customHeight="1">
      <c r="A12" s="4" t="s">
        <v>42</v>
      </c>
      <c r="B12" s="5" t="s">
        <v>72</v>
      </c>
      <c r="C12" s="10"/>
      <c r="D12" s="8">
        <v>0</v>
      </c>
      <c r="E12" s="7" t="s">
        <v>43</v>
      </c>
      <c r="F12" s="33">
        <v>0</v>
      </c>
      <c r="G12" s="33">
        <v>0</v>
      </c>
      <c r="H12" s="33">
        <f>D12*F12</f>
        <v>0</v>
      </c>
      <c r="I12" s="33">
        <f t="shared" ref="I12:I14" si="3">D12*G12</f>
        <v>0</v>
      </c>
    </row>
    <row r="13" spans="1:9" ht="15" customHeight="1">
      <c r="A13" s="4"/>
      <c r="B13" s="5"/>
      <c r="C13" s="10"/>
      <c r="D13" s="8"/>
      <c r="E13" s="7"/>
      <c r="F13" s="33"/>
      <c r="G13" s="33"/>
      <c r="H13" s="33"/>
      <c r="I13" s="33"/>
    </row>
    <row r="14" spans="1:9" ht="63.9" customHeight="1">
      <c r="A14" s="4">
        <v>8</v>
      </c>
      <c r="B14" s="5" t="s">
        <v>73</v>
      </c>
      <c r="C14" s="10"/>
      <c r="D14" s="8">
        <v>0</v>
      </c>
      <c r="E14" s="7" t="s">
        <v>43</v>
      </c>
      <c r="F14" s="33">
        <v>0</v>
      </c>
      <c r="G14" s="33">
        <v>0</v>
      </c>
      <c r="H14" s="33">
        <f>D14*F14</f>
        <v>0</v>
      </c>
      <c r="I14" s="33">
        <f t="shared" si="3"/>
        <v>0</v>
      </c>
    </row>
    <row r="15" spans="1:9" ht="14.1" customHeight="1">
      <c r="A15" s="4"/>
      <c r="B15" s="5"/>
      <c r="C15" s="9"/>
      <c r="D15" s="8"/>
      <c r="E15" s="7"/>
      <c r="F15" s="33"/>
      <c r="G15" s="33"/>
      <c r="H15" s="33"/>
      <c r="I15" s="33"/>
    </row>
    <row r="16" spans="1:9" ht="33" customHeight="1">
      <c r="A16" s="4">
        <v>9</v>
      </c>
      <c r="B16" s="5" t="s">
        <v>74</v>
      </c>
      <c r="C16" s="10"/>
      <c r="D16" s="8">
        <v>0</v>
      </c>
      <c r="E16" s="7" t="s">
        <v>43</v>
      </c>
      <c r="F16" s="33">
        <v>0</v>
      </c>
      <c r="G16" s="33">
        <v>0</v>
      </c>
      <c r="H16" s="33">
        <f t="shared" ref="H16" si="4">D16*F16</f>
        <v>0</v>
      </c>
      <c r="I16" s="33">
        <f t="shared" ref="I16" si="5">D16*G16</f>
        <v>0</v>
      </c>
    </row>
    <row r="17" spans="1:9" ht="14.1" customHeight="1">
      <c r="A17" s="4"/>
      <c r="B17" s="5"/>
      <c r="C17" s="10"/>
      <c r="D17" s="8"/>
      <c r="E17" s="7"/>
      <c r="F17" s="33"/>
      <c r="G17" s="33"/>
      <c r="H17" s="33"/>
      <c r="I17" s="33"/>
    </row>
    <row r="18" spans="1:9" ht="69" customHeight="1">
      <c r="A18" s="4">
        <v>10</v>
      </c>
      <c r="B18" s="5" t="s">
        <v>75</v>
      </c>
      <c r="C18" s="9"/>
      <c r="D18" s="8">
        <v>0</v>
      </c>
      <c r="E18" s="7" t="s">
        <v>43</v>
      </c>
      <c r="F18" s="33">
        <v>0</v>
      </c>
      <c r="G18" s="33">
        <v>0</v>
      </c>
      <c r="H18" s="33">
        <f t="shared" ref="H18" si="6">D18*F18</f>
        <v>0</v>
      </c>
      <c r="I18" s="33">
        <f t="shared" ref="I18" si="7">D18*G18</f>
        <v>0</v>
      </c>
    </row>
    <row r="19" spans="1:9" s="22" customFormat="1" ht="15" customHeight="1">
      <c r="A19" s="20" t="s">
        <v>66</v>
      </c>
      <c r="B19" s="20" t="s">
        <v>29</v>
      </c>
      <c r="C19" s="20"/>
      <c r="D19" s="20"/>
      <c r="E19" s="20"/>
      <c r="F19" s="24"/>
      <c r="G19" s="24"/>
      <c r="H19" s="43">
        <f>SUM(H2:H18)</f>
        <v>0</v>
      </c>
      <c r="I19" s="43">
        <f>SUM(I2:I18)</f>
        <v>0</v>
      </c>
    </row>
  </sheetData>
  <phoneticPr fontId="3" type="noConversion"/>
  <pageMargins left="0.41000000000000009" right="0.27559055118110237" top="0.75000000000000011" bottom="0.75000000000000011" header="0.30000000000000004" footer="0.30000000000000004"/>
  <pageSetup paperSize="9" orientation="portrait" horizontalDpi="4294967292" verticalDpi="4294967292" r:id="rId1"/>
  <headerFooter>
    <oddHeader>&amp;L&amp;"Helvetica,Regular"&amp;9 41. Tetőfedés&amp;C&amp;"Helvetica,Regular"&amp;9NNK - 1097 Bp., Albert Flórián út 2-6.,_x000D_hrsz.:38293/33&amp;R&amp;"Helvetica,Regular"&amp;9 "A" épület alagsorában_x000D_nyomda kialakítása</oddHeader>
    <oddFooter>&amp;C&amp;P/&amp;N&amp;R2019.08.26.</oddFooter>
  </headerFooter>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A8DF-1245-9A4C-92ED-084C398B4693}">
  <dimension ref="A1:I11"/>
  <sheetViews>
    <sheetView showGridLines="0" view="pageLayout" workbookViewId="0">
      <selection activeCell="F3" sqref="F3:G9"/>
    </sheetView>
  </sheetViews>
  <sheetFormatPr defaultColWidth="10.8984375" defaultRowHeight="15"/>
  <cols>
    <col min="1" max="1" width="3.3984375" style="3" customWidth="1"/>
    <col min="2" max="2" width="9.5" style="69" customWidth="1"/>
    <col min="3" max="3" width="37.8984375" style="69" customWidth="1"/>
    <col min="4" max="4" width="5.09765625" style="3" customWidth="1"/>
    <col min="5" max="5" width="3.3984375" style="3" customWidth="1"/>
    <col min="6" max="6" width="5.5" style="3" customWidth="1"/>
    <col min="7" max="7" width="5.59765625" style="3" customWidth="1"/>
    <col min="8" max="9" width="7.8984375" style="3" customWidth="1"/>
    <col min="10" max="16384" width="10.8984375" style="3"/>
  </cols>
  <sheetData>
    <row r="1" spans="1:9" ht="35.1" customHeight="1">
      <c r="A1" s="92" t="s">
        <v>20</v>
      </c>
      <c r="B1" s="93" t="s">
        <v>19</v>
      </c>
      <c r="C1" s="93" t="s">
        <v>21</v>
      </c>
      <c r="D1" s="93" t="s">
        <v>22</v>
      </c>
      <c r="E1" s="93" t="s">
        <v>27</v>
      </c>
      <c r="F1" s="93" t="s">
        <v>23</v>
      </c>
      <c r="G1" s="93" t="s">
        <v>28</v>
      </c>
      <c r="H1" s="93" t="s">
        <v>24</v>
      </c>
      <c r="I1" s="93" t="s">
        <v>25</v>
      </c>
    </row>
    <row r="2" spans="1:9" ht="15" customHeight="1">
      <c r="A2" s="68" t="s">
        <v>96</v>
      </c>
      <c r="B2" s="45"/>
      <c r="C2" s="45"/>
      <c r="D2" s="67"/>
      <c r="E2" s="35"/>
      <c r="F2" s="33"/>
      <c r="G2" s="33"/>
      <c r="H2" s="33"/>
      <c r="I2" s="33"/>
    </row>
    <row r="3" spans="1:9" s="17" customFormat="1" ht="60" customHeight="1">
      <c r="A3" s="68">
        <v>1</v>
      </c>
      <c r="B3" s="45" t="s">
        <v>137</v>
      </c>
      <c r="C3" s="45" t="s">
        <v>141</v>
      </c>
      <c r="D3" s="98">
        <f>80.3+68.2</f>
        <v>148.5</v>
      </c>
      <c r="E3" s="35" t="s">
        <v>44</v>
      </c>
      <c r="F3" s="33"/>
      <c r="G3" s="33"/>
      <c r="H3" s="33">
        <f>D3*F3</f>
        <v>0</v>
      </c>
      <c r="I3" s="33">
        <f t="shared" ref="I3" si="0">D3*G3</f>
        <v>0</v>
      </c>
    </row>
    <row r="4" spans="1:9" s="17" customFormat="1" ht="15" customHeight="1">
      <c r="A4" s="68"/>
      <c r="B4" s="45"/>
      <c r="C4" s="45"/>
      <c r="D4" s="67"/>
      <c r="E4" s="35"/>
      <c r="F4" s="33"/>
      <c r="G4" s="33"/>
      <c r="H4" s="33"/>
      <c r="I4" s="33"/>
    </row>
    <row r="5" spans="1:9" s="17" customFormat="1" ht="63.9" customHeight="1">
      <c r="A5" s="68">
        <v>2</v>
      </c>
      <c r="B5" s="45" t="s">
        <v>137</v>
      </c>
      <c r="C5" s="44" t="s">
        <v>138</v>
      </c>
      <c r="D5" s="67">
        <v>11</v>
      </c>
      <c r="E5" s="35" t="s">
        <v>106</v>
      </c>
      <c r="F5" s="33"/>
      <c r="G5" s="33"/>
      <c r="H5" s="33">
        <f>D5*F5</f>
        <v>0</v>
      </c>
      <c r="I5" s="33">
        <f t="shared" ref="I5" si="1">D5*G5</f>
        <v>0</v>
      </c>
    </row>
    <row r="6" spans="1:9" s="17" customFormat="1" ht="14.1" customHeight="1">
      <c r="A6" s="68"/>
      <c r="B6" s="45"/>
      <c r="C6" s="45"/>
      <c r="D6" s="67"/>
      <c r="E6" s="35"/>
      <c r="F6" s="33"/>
      <c r="G6" s="33"/>
      <c r="H6" s="33"/>
      <c r="I6" s="33"/>
    </row>
    <row r="7" spans="1:9" s="17" customFormat="1" ht="54.9" customHeight="1">
      <c r="A7" s="68">
        <v>3</v>
      </c>
      <c r="B7" s="45" t="s">
        <v>140</v>
      </c>
      <c r="C7" s="44" t="s">
        <v>139</v>
      </c>
      <c r="D7" s="33">
        <v>25</v>
      </c>
      <c r="E7" s="35" t="s">
        <v>32</v>
      </c>
      <c r="F7" s="33"/>
      <c r="G7" s="33"/>
      <c r="H7" s="33">
        <f>D7*F7</f>
        <v>0</v>
      </c>
      <c r="I7" s="33">
        <f t="shared" ref="I7" si="2">D7*G7</f>
        <v>0</v>
      </c>
    </row>
    <row r="8" spans="1:9" s="17" customFormat="1" ht="14.1" customHeight="1">
      <c r="A8" s="68"/>
      <c r="B8" s="45"/>
      <c r="C8" s="45"/>
      <c r="D8" s="33"/>
      <c r="E8" s="35"/>
      <c r="F8" s="33"/>
      <c r="G8" s="33"/>
      <c r="H8" s="33"/>
      <c r="I8" s="33"/>
    </row>
    <row r="9" spans="1:9" s="17" customFormat="1" ht="62.25" customHeight="1">
      <c r="A9" s="68">
        <v>4</v>
      </c>
      <c r="B9" s="45" t="s">
        <v>140</v>
      </c>
      <c r="C9" s="44" t="s">
        <v>147</v>
      </c>
      <c r="D9" s="98">
        <v>20.6</v>
      </c>
      <c r="E9" s="35" t="s">
        <v>106</v>
      </c>
      <c r="F9" s="33"/>
      <c r="G9" s="33"/>
      <c r="H9" s="33">
        <f>D9*F9</f>
        <v>0</v>
      </c>
      <c r="I9" s="33">
        <f t="shared" ref="I9" si="3">D9*G9</f>
        <v>0</v>
      </c>
    </row>
    <row r="10" spans="1:9" s="17" customFormat="1" ht="14.1" customHeight="1">
      <c r="A10" s="68"/>
      <c r="B10" s="45"/>
      <c r="C10" s="44"/>
      <c r="D10" s="67"/>
      <c r="E10" s="35"/>
      <c r="F10" s="33"/>
      <c r="G10" s="33"/>
      <c r="H10" s="33"/>
      <c r="I10" s="33"/>
    </row>
    <row r="11" spans="1:9" s="22" customFormat="1" ht="15" customHeight="1">
      <c r="A11" s="90" t="s">
        <v>66</v>
      </c>
      <c r="B11" s="90" t="s">
        <v>29</v>
      </c>
      <c r="C11" s="91"/>
      <c r="D11" s="90"/>
      <c r="E11" s="90"/>
      <c r="F11" s="43"/>
      <c r="G11" s="43"/>
      <c r="H11" s="43">
        <f>SUM(H2:H10)</f>
        <v>0</v>
      </c>
      <c r="I11" s="43">
        <f>SUM(I2:I10)</f>
        <v>0</v>
      </c>
    </row>
  </sheetData>
  <phoneticPr fontId="3" type="noConversion"/>
  <pageMargins left="0.39370078740157483" right="0.27559055118110237" top="0.82677165354330717" bottom="0.74803149606299213" header="0.31496062992125984" footer="0.31496062992125984"/>
  <pageSetup paperSize="9" orientation="portrait" horizontalDpi="4294967292" verticalDpi="4294967292" r:id="rId1"/>
  <headerFooter>
    <oddHeader>&amp;L&amp;"Helvetica,Normál"&amp;9 41. Tetőfedés&amp;CBudapest X. Állomás u. 10&amp;R&amp;"Helvetica,Normál"&amp;9dátum:&amp;D</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
  <sheetViews>
    <sheetView showGridLines="0" view="pageLayout" zoomScale="138" zoomScalePageLayoutView="138" workbookViewId="0">
      <pane ySplit="12360" topLeftCell="A17"/>
      <selection activeCell="C10" sqref="C10"/>
      <selection pane="bottomLeft" activeCell="I21" sqref="I21"/>
    </sheetView>
  </sheetViews>
  <sheetFormatPr defaultColWidth="10.8984375" defaultRowHeight="15"/>
  <cols>
    <col min="1" max="1" width="3.3984375" style="3" customWidth="1"/>
    <col min="2" max="2" width="9.09765625" style="3" customWidth="1"/>
    <col min="3" max="3" width="37.5" style="3" customWidth="1"/>
    <col min="4" max="4" width="5.09765625" style="3" customWidth="1"/>
    <col min="5" max="5" width="3.5" style="3" customWidth="1"/>
    <col min="6" max="6" width="6.5" style="3" customWidth="1"/>
    <col min="7" max="7" width="5.3984375" style="3" customWidth="1"/>
    <col min="8" max="8" width="9" style="3" customWidth="1"/>
    <col min="9" max="9" width="9.0976562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27.9" customHeight="1">
      <c r="A2" s="4">
        <v>1</v>
      </c>
      <c r="B2" s="5" t="s">
        <v>40</v>
      </c>
      <c r="C2" s="6" t="s">
        <v>39</v>
      </c>
      <c r="D2" s="8">
        <v>0</v>
      </c>
      <c r="E2" s="7" t="s">
        <v>32</v>
      </c>
      <c r="F2" s="33">
        <v>0</v>
      </c>
      <c r="G2" s="33">
        <v>3000</v>
      </c>
      <c r="H2" s="33">
        <f>D2*F2</f>
        <v>0</v>
      </c>
      <c r="I2" s="33">
        <f>D2*G2</f>
        <v>0</v>
      </c>
    </row>
    <row r="3" spans="1:9" ht="14.1" customHeight="1">
      <c r="A3" s="4"/>
      <c r="B3" s="5"/>
      <c r="C3" s="6"/>
      <c r="D3" s="8"/>
      <c r="E3" s="7"/>
      <c r="F3" s="33"/>
      <c r="G3" s="33"/>
      <c r="H3" s="34"/>
      <c r="I3" s="33"/>
    </row>
    <row r="4" spans="1:9" ht="42.9" customHeight="1">
      <c r="A4" s="4">
        <v>2</v>
      </c>
      <c r="B4" s="5" t="s">
        <v>76</v>
      </c>
      <c r="C4" s="9" t="s">
        <v>41</v>
      </c>
      <c r="D4" s="8">
        <v>0</v>
      </c>
      <c r="E4" s="7" t="s">
        <v>32</v>
      </c>
      <c r="F4" s="33">
        <v>90000</v>
      </c>
      <c r="G4" s="33">
        <v>9000</v>
      </c>
      <c r="H4" s="33">
        <f t="shared" ref="H4" si="0">D4*F4</f>
        <v>0</v>
      </c>
      <c r="I4" s="33">
        <f t="shared" ref="I4" si="1">D4*G4</f>
        <v>0</v>
      </c>
    </row>
    <row r="5" spans="1:9" ht="14.1" customHeight="1">
      <c r="A5" s="4"/>
      <c r="B5" s="5"/>
      <c r="C5" s="9"/>
      <c r="D5" s="8"/>
      <c r="E5" s="7"/>
      <c r="F5" s="33"/>
      <c r="G5" s="33"/>
      <c r="H5" s="34"/>
      <c r="I5" s="33"/>
    </row>
    <row r="6" spans="1:9" ht="54.9" customHeight="1">
      <c r="A6" s="4">
        <v>3</v>
      </c>
      <c r="B6" s="5" t="s">
        <v>76</v>
      </c>
      <c r="C6" s="9"/>
      <c r="D6" s="8">
        <v>0</v>
      </c>
      <c r="E6" s="7" t="s">
        <v>32</v>
      </c>
      <c r="F6" s="33"/>
      <c r="G6" s="33"/>
      <c r="H6" s="33">
        <f t="shared" ref="H6" si="2">D6*F6</f>
        <v>0</v>
      </c>
      <c r="I6" s="33">
        <f t="shared" ref="I6" si="3">D6*G6</f>
        <v>0</v>
      </c>
    </row>
    <row r="7" spans="1:9" ht="14.1" customHeight="1">
      <c r="A7" s="4"/>
      <c r="B7" s="5"/>
      <c r="C7" s="9"/>
      <c r="D7" s="8"/>
      <c r="E7" s="7"/>
      <c r="F7" s="33"/>
      <c r="G7" s="33"/>
      <c r="H7" s="34"/>
      <c r="I7" s="33"/>
    </row>
    <row r="8" spans="1:9" ht="60" customHeight="1">
      <c r="A8" s="4">
        <v>4</v>
      </c>
      <c r="B8" s="5" t="s">
        <v>76</v>
      </c>
      <c r="C8" s="9"/>
      <c r="D8" s="8">
        <v>0</v>
      </c>
      <c r="E8" s="7" t="s">
        <v>32</v>
      </c>
      <c r="F8" s="33"/>
      <c r="G8" s="33"/>
      <c r="H8" s="33">
        <f t="shared" ref="H8" si="4">D8*F8</f>
        <v>0</v>
      </c>
      <c r="I8" s="33">
        <f t="shared" ref="I8" si="5">D8*G8</f>
        <v>0</v>
      </c>
    </row>
    <row r="9" spans="1:9" ht="14.1" customHeight="1">
      <c r="A9" s="4"/>
      <c r="B9" s="5"/>
      <c r="C9" s="9"/>
      <c r="D9" s="8"/>
      <c r="E9" s="7"/>
      <c r="F9" s="33"/>
      <c r="G9" s="33"/>
      <c r="H9" s="33"/>
      <c r="I9" s="33"/>
    </row>
    <row r="10" spans="1:9" ht="68.099999999999994" customHeight="1">
      <c r="A10" s="4">
        <v>5</v>
      </c>
      <c r="B10" s="5" t="s">
        <v>76</v>
      </c>
      <c r="C10" s="10"/>
      <c r="D10" s="8">
        <v>0</v>
      </c>
      <c r="E10" s="7" t="s">
        <v>32</v>
      </c>
      <c r="F10" s="33"/>
      <c r="G10" s="33"/>
      <c r="H10" s="33">
        <f t="shared" ref="H10" si="6">D10*F10</f>
        <v>0</v>
      </c>
      <c r="I10" s="33">
        <f t="shared" ref="I10" si="7">D10*G10</f>
        <v>0</v>
      </c>
    </row>
    <row r="11" spans="1:9" ht="14.1" customHeight="1">
      <c r="A11" s="4"/>
      <c r="B11" s="5"/>
      <c r="C11" s="9"/>
      <c r="D11" s="8"/>
      <c r="E11" s="7"/>
      <c r="F11" s="33"/>
      <c r="G11" s="33"/>
      <c r="H11" s="33"/>
      <c r="I11" s="33"/>
    </row>
    <row r="12" spans="1:9" ht="69.900000000000006" customHeight="1">
      <c r="A12" s="4">
        <v>6</v>
      </c>
      <c r="B12" s="5" t="s">
        <v>76</v>
      </c>
      <c r="C12" s="10"/>
      <c r="D12" s="8">
        <v>0</v>
      </c>
      <c r="E12" s="7" t="s">
        <v>32</v>
      </c>
      <c r="F12" s="33"/>
      <c r="G12" s="33"/>
      <c r="H12" s="33">
        <f t="shared" ref="H12" si="8">D12*F12</f>
        <v>0</v>
      </c>
      <c r="I12" s="33">
        <f t="shared" ref="I12" si="9">D12*G12</f>
        <v>0</v>
      </c>
    </row>
    <row r="13" spans="1:9" ht="14.1" customHeight="1">
      <c r="A13" s="4"/>
      <c r="B13" s="5"/>
      <c r="C13" s="9"/>
      <c r="D13" s="8"/>
      <c r="E13" s="7"/>
      <c r="F13" s="33"/>
      <c r="G13" s="33"/>
      <c r="H13" s="33"/>
      <c r="I13" s="33"/>
    </row>
    <row r="14" spans="1:9" ht="68.099999999999994" customHeight="1">
      <c r="A14" s="4">
        <v>7</v>
      </c>
      <c r="B14" s="5" t="s">
        <v>76</v>
      </c>
      <c r="C14" s="10"/>
      <c r="D14" s="8">
        <v>0</v>
      </c>
      <c r="E14" s="7" t="s">
        <v>32</v>
      </c>
      <c r="F14" s="33"/>
      <c r="G14" s="33"/>
      <c r="H14" s="33">
        <f t="shared" ref="H14" si="10">D14*F14</f>
        <v>0</v>
      </c>
      <c r="I14" s="33">
        <f t="shared" ref="I14" si="11">D14*G14</f>
        <v>0</v>
      </c>
    </row>
    <row r="15" spans="1:9" ht="14.1" customHeight="1">
      <c r="A15" s="4"/>
      <c r="B15" s="5"/>
      <c r="C15" s="9"/>
      <c r="D15" s="8"/>
      <c r="E15" s="7"/>
      <c r="F15" s="33"/>
      <c r="G15" s="33"/>
      <c r="H15" s="33"/>
      <c r="I15" s="33"/>
    </row>
    <row r="16" spans="1:9" s="22" customFormat="1" ht="15" customHeight="1">
      <c r="A16" s="20" t="s">
        <v>30</v>
      </c>
      <c r="B16" s="20" t="s">
        <v>29</v>
      </c>
      <c r="C16" s="20"/>
      <c r="D16" s="20"/>
      <c r="E16" s="20"/>
      <c r="F16" s="43"/>
      <c r="G16" s="43"/>
      <c r="H16" s="43">
        <f>SUM(H2:H14)</f>
        <v>0</v>
      </c>
      <c r="I16" s="43">
        <f>SUM(I2:I14)</f>
        <v>0</v>
      </c>
    </row>
    <row r="17" spans="6:9">
      <c r="F17" s="26"/>
      <c r="G17" s="26"/>
      <c r="H17" s="26"/>
      <c r="I17" s="26"/>
    </row>
  </sheetData>
  <phoneticPr fontId="3" type="noConversion"/>
  <pageMargins left="0.41000000000000009" right="0.27559055118110237" top="0.75000000000000011" bottom="0.75000000000000011" header="0.30000000000000004" footer="0.30000000000000004"/>
  <pageSetup paperSize="9" orientation="portrait" horizontalDpi="4294967292" verticalDpi="4294967292" r:id="rId1"/>
  <headerFooter>
    <oddHeader>&amp;L&amp;"Helvetica,Regular"&amp;9 44. Fa- és műa. szerkezet elhelyezés&amp;C&amp;"Helvetica,Regular"&amp;9NNK - 1097 Bp., Albert Flórián út 2-6.,_x000D_hrsz.:38293/33&amp;R&amp;"Helvetica,Regular"&amp;9 "A" épület alagsorában_x000D_nyomda kialakítása</oddHeader>
    <oddFooter>&amp;C&amp;P/&amp;N&amp;R2019.08.26.</oddFooter>
  </headerFooter>
  <extLst>
    <ext xmlns:mx="http://schemas.microsoft.com/office/mac/excel/2008/main" uri="{64002731-A6B0-56B0-2670-7721B7C09600}">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0DF3C-A41E-7447-B960-BC50467FEC5A}">
  <dimension ref="A1:I13"/>
  <sheetViews>
    <sheetView showGridLines="0" view="pageLayout" topLeftCell="A2" workbookViewId="0">
      <selection activeCell="F3" sqref="F3:G14"/>
    </sheetView>
  </sheetViews>
  <sheetFormatPr defaultColWidth="10.8984375" defaultRowHeight="15"/>
  <cols>
    <col min="1" max="1" width="3.3984375" style="3" customWidth="1"/>
    <col min="2" max="2" width="9.5" style="3" customWidth="1"/>
    <col min="3" max="3" width="37.8984375" style="69" customWidth="1"/>
    <col min="4" max="4" width="5.09765625" style="3" customWidth="1"/>
    <col min="5" max="5" width="3.3984375" style="3" customWidth="1"/>
    <col min="6" max="7" width="7" style="3" customWidth="1"/>
    <col min="8" max="9" width="7.8984375" style="3" customWidth="1"/>
    <col min="10" max="16384" width="10.8984375" style="3"/>
  </cols>
  <sheetData>
    <row r="1" spans="1:9" ht="33.9" customHeight="1">
      <c r="A1" s="92" t="s">
        <v>20</v>
      </c>
      <c r="B1" s="92" t="s">
        <v>19</v>
      </c>
      <c r="C1" s="93" t="s">
        <v>21</v>
      </c>
      <c r="D1" s="93" t="s">
        <v>22</v>
      </c>
      <c r="E1" s="93" t="s">
        <v>27</v>
      </c>
      <c r="F1" s="93" t="s">
        <v>23</v>
      </c>
      <c r="G1" s="93" t="s">
        <v>28</v>
      </c>
      <c r="H1" s="93" t="s">
        <v>24</v>
      </c>
      <c r="I1" s="93" t="s">
        <v>25</v>
      </c>
    </row>
    <row r="2" spans="1:9" ht="15" customHeight="1">
      <c r="A2" s="68" t="s">
        <v>96</v>
      </c>
      <c r="B2" s="46"/>
      <c r="C2" s="45"/>
      <c r="D2" s="67"/>
      <c r="E2" s="35"/>
      <c r="F2" s="33"/>
      <c r="G2" s="33"/>
      <c r="H2" s="33"/>
      <c r="I2" s="33"/>
    </row>
    <row r="3" spans="1:9" s="17" customFormat="1" ht="51.75" customHeight="1">
      <c r="A3" s="68">
        <v>1</v>
      </c>
      <c r="B3" s="46" t="s">
        <v>108</v>
      </c>
      <c r="C3" s="79" t="s">
        <v>143</v>
      </c>
      <c r="D3" s="33">
        <v>1</v>
      </c>
      <c r="E3" s="35" t="s">
        <v>100</v>
      </c>
      <c r="F3" s="33"/>
      <c r="G3" s="33"/>
      <c r="H3" s="33">
        <f>D3*F3</f>
        <v>0</v>
      </c>
      <c r="I3" s="33">
        <f t="shared" ref="I3" si="0">D3*G3</f>
        <v>0</v>
      </c>
    </row>
    <row r="4" spans="1:9" s="17" customFormat="1" ht="15" customHeight="1">
      <c r="A4" s="68"/>
      <c r="B4" s="46"/>
      <c r="C4" s="37"/>
      <c r="D4" s="110"/>
      <c r="E4" s="35"/>
      <c r="F4" s="33"/>
      <c r="G4" s="33"/>
      <c r="H4" s="33"/>
      <c r="I4" s="33"/>
    </row>
    <row r="5" spans="1:9" s="17" customFormat="1" ht="64.5" customHeight="1">
      <c r="A5" s="68">
        <v>2</v>
      </c>
      <c r="B5" s="46" t="s">
        <v>107</v>
      </c>
      <c r="C5" s="79" t="s">
        <v>144</v>
      </c>
      <c r="D5" s="33">
        <v>1</v>
      </c>
      <c r="E5" s="35" t="s">
        <v>100</v>
      </c>
      <c r="F5" s="33"/>
      <c r="G5" s="33"/>
      <c r="H5" s="33">
        <f>D5*F5</f>
        <v>0</v>
      </c>
      <c r="I5" s="33">
        <f t="shared" ref="I5" si="1">D5*G5</f>
        <v>0</v>
      </c>
    </row>
    <row r="6" spans="1:9" s="17" customFormat="1" ht="14.1" customHeight="1">
      <c r="A6" s="68"/>
      <c r="B6" s="46"/>
      <c r="C6" s="37"/>
      <c r="D6" s="110"/>
      <c r="E6" s="35"/>
      <c r="F6" s="33"/>
      <c r="G6" s="33"/>
      <c r="H6" s="33"/>
      <c r="I6" s="33"/>
    </row>
    <row r="7" spans="1:9" s="17" customFormat="1" ht="63.9" customHeight="1">
      <c r="A7" s="68">
        <v>3</v>
      </c>
      <c r="B7" s="46" t="s">
        <v>109</v>
      </c>
      <c r="C7" s="79" t="s">
        <v>145</v>
      </c>
      <c r="D7" s="67">
        <v>11</v>
      </c>
      <c r="E7" s="35" t="s">
        <v>106</v>
      </c>
      <c r="F7" s="33"/>
      <c r="G7" s="33"/>
      <c r="H7" s="33">
        <f t="shared" ref="H7" si="2">D7*F7</f>
        <v>0</v>
      </c>
      <c r="I7" s="33">
        <f t="shared" ref="I7" si="3">D7*G7</f>
        <v>0</v>
      </c>
    </row>
    <row r="8" spans="1:9" s="17" customFormat="1" ht="12.9" customHeight="1">
      <c r="A8" s="68"/>
      <c r="B8" s="109"/>
      <c r="C8" s="79"/>
      <c r="D8" s="81"/>
      <c r="E8" s="85"/>
      <c r="F8" s="81"/>
      <c r="G8" s="81"/>
      <c r="H8" s="81"/>
      <c r="I8" s="81"/>
    </row>
    <row r="9" spans="1:9" s="17" customFormat="1" ht="63" customHeight="1">
      <c r="A9" s="68">
        <v>4</v>
      </c>
      <c r="B9" s="46" t="s">
        <v>142</v>
      </c>
      <c r="C9" s="79" t="s">
        <v>146</v>
      </c>
      <c r="D9" s="67">
        <f>7.3+7.3+12.4</f>
        <v>27</v>
      </c>
      <c r="E9" s="35" t="s">
        <v>106</v>
      </c>
      <c r="F9" s="33"/>
      <c r="G9" s="33"/>
      <c r="H9" s="33">
        <f t="shared" ref="H9" si="4">D9*F9</f>
        <v>0</v>
      </c>
      <c r="I9" s="33">
        <f t="shared" ref="I9" si="5">D9*G9</f>
        <v>0</v>
      </c>
    </row>
    <row r="10" spans="1:9" s="17" customFormat="1" ht="14.1" customHeight="1">
      <c r="A10" s="80"/>
      <c r="B10" s="46"/>
      <c r="C10" s="45"/>
      <c r="D10" s="67"/>
      <c r="E10" s="35"/>
      <c r="F10" s="33"/>
      <c r="G10" s="33"/>
      <c r="H10" s="33"/>
      <c r="I10" s="33"/>
    </row>
    <row r="11" spans="1:9" s="17" customFormat="1" ht="63" customHeight="1">
      <c r="A11" s="68">
        <v>5</v>
      </c>
      <c r="B11" s="46" t="s">
        <v>142</v>
      </c>
      <c r="C11" s="79" t="s">
        <v>148</v>
      </c>
      <c r="D11" s="67">
        <v>20.6</v>
      </c>
      <c r="E11" s="35" t="s">
        <v>106</v>
      </c>
      <c r="F11" s="33"/>
      <c r="G11" s="33"/>
      <c r="H11" s="33">
        <f t="shared" ref="H11" si="6">D11*F11</f>
        <v>0</v>
      </c>
      <c r="I11" s="33">
        <f t="shared" ref="I11" si="7">D11*G11</f>
        <v>0</v>
      </c>
    </row>
    <row r="12" spans="1:9" ht="14.1" customHeight="1">
      <c r="A12" s="68"/>
      <c r="B12" s="46"/>
      <c r="C12" s="44"/>
      <c r="D12" s="67"/>
      <c r="E12" s="35"/>
      <c r="F12" s="81"/>
      <c r="G12" s="81"/>
      <c r="H12" s="81"/>
      <c r="I12" s="81"/>
    </row>
    <row r="13" spans="1:9" s="22" customFormat="1" ht="15" customHeight="1">
      <c r="A13" s="90" t="s">
        <v>102</v>
      </c>
      <c r="B13" s="90" t="s">
        <v>29</v>
      </c>
      <c r="C13" s="91"/>
      <c r="D13" s="90"/>
      <c r="E13" s="90"/>
      <c r="F13" s="43"/>
      <c r="G13" s="43"/>
      <c r="H13" s="43">
        <f>SUM(H2:H12)</f>
        <v>0</v>
      </c>
      <c r="I13" s="43">
        <f>SUM(I2:I12)</f>
        <v>0</v>
      </c>
    </row>
  </sheetData>
  <phoneticPr fontId="3" type="noConversion"/>
  <pageMargins left="0.39370078740157483" right="0.27559055118110237" top="0.82677165354330717" bottom="0.74803149606299213" header="0.31496062992125984" footer="0.31496062992125984"/>
  <pageSetup paperSize="9" orientation="portrait" horizontalDpi="4294967292" verticalDpi="4294967292" r:id="rId1"/>
  <headerFooter>
    <oddHeader>&amp;L&amp;"Helvetica,Normál"&amp;9 43. Bádogozás&amp;CBudapest X. Állomás u. 10&amp;R&amp;"Helvetica,Normál"&amp;9dátum:&amp;D</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970C-4A38-4424-A1D3-969E1D459DDD}">
  <dimension ref="A1:I5"/>
  <sheetViews>
    <sheetView view="pageBreakPreview" zoomScaleNormal="100" zoomScaleSheetLayoutView="100" workbookViewId="0">
      <selection activeCell="C3" sqref="C3"/>
    </sheetView>
  </sheetViews>
  <sheetFormatPr defaultColWidth="10.8984375" defaultRowHeight="15"/>
  <cols>
    <col min="1" max="1" width="3.3984375" style="3" customWidth="1"/>
    <col min="2" max="2" width="9.5" style="3" customWidth="1"/>
    <col min="3" max="3" width="37.8984375" style="69" customWidth="1"/>
    <col min="4" max="4" width="5.09765625" style="3" customWidth="1"/>
    <col min="5" max="5" width="3.3984375" style="3" customWidth="1"/>
    <col min="6" max="7" width="7" style="3" customWidth="1"/>
    <col min="8" max="9" width="7.8984375" style="3" customWidth="1"/>
    <col min="10" max="16384" width="10.8984375" style="3"/>
  </cols>
  <sheetData>
    <row r="1" spans="1:9" ht="33.9" customHeight="1">
      <c r="A1" s="92" t="s">
        <v>20</v>
      </c>
      <c r="B1" s="92" t="s">
        <v>19</v>
      </c>
      <c r="C1" s="93" t="s">
        <v>21</v>
      </c>
      <c r="D1" s="93" t="s">
        <v>22</v>
      </c>
      <c r="E1" s="93" t="s">
        <v>27</v>
      </c>
      <c r="F1" s="93" t="s">
        <v>23</v>
      </c>
      <c r="G1" s="93" t="s">
        <v>28</v>
      </c>
      <c r="H1" s="93" t="s">
        <v>24</v>
      </c>
      <c r="I1" s="93" t="s">
        <v>25</v>
      </c>
    </row>
    <row r="2" spans="1:9" ht="15" customHeight="1">
      <c r="A2" s="68"/>
      <c r="B2" s="46"/>
      <c r="C2" s="45"/>
      <c r="D2" s="67"/>
      <c r="E2" s="35"/>
      <c r="F2" s="33"/>
      <c r="G2" s="33"/>
      <c r="H2" s="33"/>
      <c r="I2" s="33"/>
    </row>
    <row r="3" spans="1:9" s="17" customFormat="1" ht="51.75" customHeight="1">
      <c r="A3" s="68">
        <v>1</v>
      </c>
      <c r="B3" s="46" t="s">
        <v>132</v>
      </c>
      <c r="C3" s="79" t="s">
        <v>149</v>
      </c>
      <c r="D3" s="33">
        <v>1</v>
      </c>
      <c r="E3" s="35" t="s">
        <v>100</v>
      </c>
      <c r="F3" s="33"/>
      <c r="G3" s="33"/>
      <c r="H3" s="33">
        <f>D3*F3</f>
        <v>0</v>
      </c>
      <c r="I3" s="33">
        <f t="shared" ref="I3" si="0">D3*G3</f>
        <v>0</v>
      </c>
    </row>
    <row r="4" spans="1:9" s="17" customFormat="1" ht="15" customHeight="1">
      <c r="A4" s="68"/>
      <c r="B4" s="46"/>
      <c r="C4" s="37"/>
      <c r="D4" s="110"/>
      <c r="E4" s="35"/>
      <c r="F4" s="33"/>
      <c r="G4" s="33"/>
      <c r="H4" s="33"/>
      <c r="I4" s="33"/>
    </row>
    <row r="5" spans="1:9" s="22" customFormat="1" ht="15" customHeight="1">
      <c r="A5" s="90" t="s">
        <v>102</v>
      </c>
      <c r="B5" s="90" t="s">
        <v>29</v>
      </c>
      <c r="C5" s="91"/>
      <c r="D5" s="90"/>
      <c r="E5" s="90"/>
      <c r="F5" s="43"/>
      <c r="G5" s="43"/>
      <c r="H5" s="43">
        <f>SUM(H2:H4)</f>
        <v>0</v>
      </c>
      <c r="I5" s="43">
        <f>SUM(I2:I4)</f>
        <v>0</v>
      </c>
    </row>
  </sheetData>
  <pageMargins left="0.70866141732283472" right="0.70866141732283472" top="0.74803149606299213" bottom="0.74803149606299213" header="0.31496062992125984" footer="0.31496062992125984"/>
  <pageSetup paperSize="9" orientation="portrait" verticalDpi="0" r:id="rId1"/>
  <headerFooter>
    <oddHeader>&amp;L&amp;A&amp;CBudapest X. állomás u. 10.&amp;R&amp;D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7"/>
  <sheetViews>
    <sheetView showGridLines="0" view="pageLayout" topLeftCell="A6" zoomScale="138" zoomScalePageLayoutView="138" workbookViewId="0">
      <pane ySplit="13068" topLeftCell="A7"/>
      <selection activeCell="E6" sqref="E6"/>
      <selection pane="bottomLeft" activeCell="H7" sqref="H7"/>
    </sheetView>
  </sheetViews>
  <sheetFormatPr defaultColWidth="10.8984375" defaultRowHeight="15"/>
  <cols>
    <col min="1" max="1" width="3.09765625" style="3" customWidth="1"/>
    <col min="2" max="2" width="8.3984375" style="3" customWidth="1"/>
    <col min="3" max="3" width="39.5" style="3" customWidth="1"/>
    <col min="4" max="4" width="5.09765625" style="3" customWidth="1"/>
    <col min="5" max="5" width="3.5" style="3" customWidth="1"/>
    <col min="6" max="7" width="6.59765625" style="3" customWidth="1"/>
    <col min="8" max="8" width="7.5" style="3" customWidth="1"/>
    <col min="9" max="9" width="7.398437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01.1" customHeight="1">
      <c r="A2" s="4">
        <v>1</v>
      </c>
      <c r="B2" s="5" t="s">
        <v>77</v>
      </c>
      <c r="C2" s="6" t="s">
        <v>34</v>
      </c>
      <c r="D2" s="8">
        <v>0</v>
      </c>
      <c r="E2" s="7" t="s">
        <v>33</v>
      </c>
      <c r="F2" s="33">
        <v>82700</v>
      </c>
      <c r="G2" s="33">
        <v>4500</v>
      </c>
      <c r="H2" s="33">
        <f>D2*F2</f>
        <v>0</v>
      </c>
      <c r="I2" s="33">
        <f>D2*G2</f>
        <v>0</v>
      </c>
    </row>
    <row r="3" spans="1:9" ht="14.1" customHeight="1">
      <c r="A3" s="4"/>
      <c r="B3" s="5"/>
      <c r="C3" s="6"/>
      <c r="D3" s="8"/>
      <c r="E3" s="7"/>
      <c r="F3" s="33"/>
      <c r="G3" s="33"/>
      <c r="H3" s="33"/>
      <c r="I3" s="33"/>
    </row>
    <row r="4" spans="1:9" ht="98.1" customHeight="1">
      <c r="A4" s="4">
        <v>2</v>
      </c>
      <c r="B4" s="5" t="s">
        <v>77</v>
      </c>
      <c r="C4" s="6" t="s">
        <v>35</v>
      </c>
      <c r="D4" s="8">
        <v>0</v>
      </c>
      <c r="E4" s="7" t="s">
        <v>33</v>
      </c>
      <c r="F4" s="33">
        <v>80500</v>
      </c>
      <c r="G4" s="33">
        <v>4200</v>
      </c>
      <c r="H4" s="33">
        <f>D4*F4</f>
        <v>0</v>
      </c>
      <c r="I4" s="33">
        <f t="shared" ref="I4" si="0">D4*G4</f>
        <v>0</v>
      </c>
    </row>
    <row r="5" spans="1:9" ht="14.1" customHeight="1">
      <c r="A5" s="4"/>
      <c r="B5" s="5"/>
      <c r="C5" s="6"/>
      <c r="D5" s="8"/>
      <c r="E5" s="7"/>
      <c r="F5" s="33"/>
      <c r="G5" s="33"/>
      <c r="H5" s="33"/>
      <c r="I5" s="33"/>
    </row>
    <row r="6" spans="1:9" ht="102.9" customHeight="1">
      <c r="A6" s="4">
        <v>3</v>
      </c>
      <c r="B6" s="5" t="s">
        <v>77</v>
      </c>
      <c r="C6" s="6" t="s">
        <v>36</v>
      </c>
      <c r="D6" s="8">
        <v>0</v>
      </c>
      <c r="E6" s="7" t="s">
        <v>33</v>
      </c>
      <c r="F6" s="33">
        <v>80500</v>
      </c>
      <c r="G6" s="33">
        <v>4200</v>
      </c>
      <c r="H6" s="33">
        <f>D6*F6</f>
        <v>0</v>
      </c>
      <c r="I6" s="33">
        <f t="shared" ref="I6" si="1">D6*G6</f>
        <v>0</v>
      </c>
    </row>
    <row r="7" spans="1:9" s="22" customFormat="1" ht="15" customHeight="1">
      <c r="A7" s="20" t="s">
        <v>31</v>
      </c>
      <c r="B7" s="20" t="s">
        <v>29</v>
      </c>
      <c r="C7" s="20"/>
      <c r="D7" s="20"/>
      <c r="E7" s="20"/>
      <c r="F7" s="43"/>
      <c r="G7" s="43"/>
      <c r="H7" s="43">
        <f>SUM(H2:H6)</f>
        <v>0</v>
      </c>
      <c r="I7" s="43">
        <f>SUM(I2:I6)</f>
        <v>0</v>
      </c>
    </row>
  </sheetData>
  <phoneticPr fontId="3" type="noConversion"/>
  <pageMargins left="0.41000000000000009" right="0.27559055118110237" top="0.75000000000000011" bottom="0.75000000000000011" header="0.30000000000000004" footer="0.30000000000000004"/>
  <pageSetup paperSize="9" orientation="portrait" horizontalDpi="4294967292" verticalDpi="4294967292" r:id="rId1"/>
  <headerFooter>
    <oddHeader>&amp;L&amp;"Helvetica,Regular"&amp;9 49. Árnyékolók beépítése&amp;C&amp;"Helvetica,Regular"&amp;9NNK - 1097 Bp., Albert Flórián út 2-6.,_x000D_hrsz.:38293/33&amp;R&amp;"Helvetica,Regular"&amp;9 "A" épület alagsorában_x000D_nyomda kialakítása</oddHeader>
    <oddFooter>&amp;C&amp;P/&amp;N&amp;R2019.08.26.</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2"/>
  <sheetViews>
    <sheetView showGridLines="0" view="pageLayout" workbookViewId="0">
      <selection activeCell="D35" sqref="D35"/>
    </sheetView>
  </sheetViews>
  <sheetFormatPr defaultColWidth="10.8984375" defaultRowHeight="15"/>
  <cols>
    <col min="1" max="1" width="11.3984375" style="3" customWidth="1"/>
    <col min="2" max="2" width="37" style="3" customWidth="1"/>
    <col min="3" max="3" width="15.8984375" style="3" customWidth="1"/>
    <col min="4" max="4" width="16.5" style="3" customWidth="1"/>
    <col min="5" max="16384" width="10.8984375" style="3"/>
  </cols>
  <sheetData>
    <row r="2" spans="1:4">
      <c r="A2" s="12"/>
      <c r="B2" s="12"/>
      <c r="C2" s="12"/>
      <c r="D2" s="12"/>
    </row>
    <row r="3" spans="1:4">
      <c r="A3" s="12"/>
      <c r="B3" s="12"/>
      <c r="C3" s="12"/>
      <c r="D3" s="12"/>
    </row>
    <row r="4" spans="1:4">
      <c r="A4" s="12"/>
      <c r="B4" s="12"/>
      <c r="C4" s="12"/>
      <c r="D4" s="13">
        <v>43703</v>
      </c>
    </row>
    <row r="5" spans="1:4">
      <c r="A5" s="12"/>
      <c r="B5" s="12"/>
      <c r="C5" s="12"/>
      <c r="D5" s="12"/>
    </row>
    <row r="6" spans="1:4">
      <c r="A6" s="12"/>
      <c r="B6" s="12"/>
      <c r="C6" s="12"/>
      <c r="D6" s="12"/>
    </row>
    <row r="7" spans="1:4" ht="15.6">
      <c r="A7" s="14" t="s">
        <v>81</v>
      </c>
      <c r="B7" s="12"/>
      <c r="C7" s="12"/>
      <c r="D7" s="12"/>
    </row>
    <row r="8" spans="1:4" ht="15.6">
      <c r="A8" s="14"/>
      <c r="B8" s="12"/>
      <c r="C8" s="12"/>
      <c r="D8" s="12"/>
    </row>
    <row r="9" spans="1:4">
      <c r="A9" s="12"/>
      <c r="B9" s="12"/>
      <c r="C9" s="12"/>
      <c r="D9" s="12"/>
    </row>
    <row r="10" spans="1:4">
      <c r="A10" s="12"/>
      <c r="B10" s="12"/>
      <c r="C10" s="12"/>
      <c r="D10" s="12"/>
    </row>
    <row r="11" spans="1:4">
      <c r="A11" s="23" t="s">
        <v>26</v>
      </c>
      <c r="B11" s="12"/>
      <c r="C11" s="12"/>
      <c r="D11" s="12"/>
    </row>
    <row r="12" spans="1:4">
      <c r="A12" s="12"/>
      <c r="B12" s="12"/>
      <c r="C12" s="12"/>
      <c r="D12" s="12"/>
    </row>
    <row r="13" spans="1:4">
      <c r="A13" s="12"/>
      <c r="B13" s="12"/>
      <c r="C13" s="12"/>
      <c r="D13" s="12"/>
    </row>
    <row r="14" spans="1:4">
      <c r="A14" s="12"/>
      <c r="B14" s="12"/>
      <c r="C14" s="12"/>
      <c r="D14" s="12"/>
    </row>
    <row r="15" spans="1:4">
      <c r="A15" s="12"/>
      <c r="B15" s="12"/>
      <c r="C15" s="12"/>
      <c r="D15" s="12"/>
    </row>
    <row r="16" spans="1:4" ht="15.6" thickBot="1">
      <c r="A16" s="56"/>
      <c r="B16" s="57" t="s">
        <v>82</v>
      </c>
      <c r="C16" s="58" t="s">
        <v>83</v>
      </c>
      <c r="D16" s="58" t="s">
        <v>84</v>
      </c>
    </row>
    <row r="17" spans="1:4" ht="15.6" thickTop="1">
      <c r="A17" s="54"/>
      <c r="B17" s="55" t="s">
        <v>87</v>
      </c>
      <c r="C17" s="63">
        <v>99460040</v>
      </c>
      <c r="D17" s="63">
        <f>C17*1.27</f>
        <v>126314250.8</v>
      </c>
    </row>
    <row r="18" spans="1:4" s="27" customFormat="1">
      <c r="A18" s="30"/>
      <c r="B18" s="39" t="s">
        <v>88</v>
      </c>
      <c r="C18" s="25">
        <v>6615045</v>
      </c>
      <c r="D18" s="63">
        <f t="shared" ref="D18:D20" si="0">C18*1.27</f>
        <v>8401107.1500000004</v>
      </c>
    </row>
    <row r="19" spans="1:4" s="27" customFormat="1">
      <c r="A19" s="30"/>
      <c r="B19" s="39" t="s">
        <v>85</v>
      </c>
      <c r="C19" s="25">
        <v>72981589</v>
      </c>
      <c r="D19" s="63">
        <f t="shared" si="0"/>
        <v>92686618.030000001</v>
      </c>
    </row>
    <row r="20" spans="1:4" s="27" customFormat="1" ht="15.6" thickBot="1">
      <c r="A20" s="61"/>
      <c r="B20" s="62" t="s">
        <v>86</v>
      </c>
      <c r="C20" s="64">
        <v>50288944</v>
      </c>
      <c r="D20" s="64">
        <f t="shared" si="0"/>
        <v>63866958.880000003</v>
      </c>
    </row>
    <row r="21" spans="1:4" ht="15.6" thickTop="1">
      <c r="A21" s="59"/>
      <c r="B21" s="60" t="s">
        <v>6</v>
      </c>
      <c r="C21" s="65">
        <f>SUM(C17:C20)</f>
        <v>229345618</v>
      </c>
      <c r="D21" s="65">
        <f>SUM(D17:D20)</f>
        <v>291268934.86000001</v>
      </c>
    </row>
    <row r="22" spans="1:4">
      <c r="B22" s="18"/>
      <c r="C22" s="19"/>
      <c r="D22" s="19"/>
    </row>
  </sheetData>
  <phoneticPr fontId="3" type="noConversion"/>
  <pageMargins left="0.75000000000000011" right="0.75000000000000011" top="1" bottom="1" header="0.5" footer="0.5"/>
  <pageSetup paperSize="9" orientation="portrait" horizontalDpi="4294967292" verticalDpi="4294967292" r:id="rId1"/>
  <headerFooter>
    <oddHeader>&amp;L&amp;"Helvetica,Regular"&amp;9&amp;K000000Költségvetés főösszesítő&amp;C&amp;"Helvetica,Regular"&amp;9&amp;K000000Dél-pesti Centrumkórház - Szt László telephely&amp;R&amp;"Helvetica,Regular"&amp;9 &amp;K00000022. épület Autológ ápolási egység</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5"/>
  <sheetViews>
    <sheetView showGridLines="0" tabSelected="1" view="pageLayout" zoomScaleNormal="100" zoomScaleSheetLayoutView="150" workbookViewId="0">
      <selection activeCell="C19" sqref="C19"/>
    </sheetView>
  </sheetViews>
  <sheetFormatPr defaultColWidth="10.8984375" defaultRowHeight="15"/>
  <cols>
    <col min="1" max="1" width="10.8984375" style="3" customWidth="1"/>
    <col min="2" max="2" width="37" style="3" customWidth="1"/>
    <col min="3" max="4" width="15.3984375" style="3" customWidth="1"/>
    <col min="5" max="5" width="14.09765625" style="3" bestFit="1" customWidth="1"/>
    <col min="6" max="16384" width="10.8984375" style="3"/>
  </cols>
  <sheetData>
    <row r="2" spans="1:5" ht="15.6">
      <c r="A2" s="14" t="s">
        <v>151</v>
      </c>
      <c r="B2" s="12"/>
      <c r="C2" s="12"/>
      <c r="D2" s="12"/>
    </row>
    <row r="3" spans="1:5" ht="15.6">
      <c r="A3" s="14"/>
      <c r="B3" s="12"/>
      <c r="C3" s="12"/>
      <c r="D3" s="12"/>
    </row>
    <row r="4" spans="1:5">
      <c r="A4" s="127" t="s">
        <v>95</v>
      </c>
      <c r="B4" s="128"/>
      <c r="C4" s="128"/>
      <c r="D4" s="129"/>
    </row>
    <row r="5" spans="1:5">
      <c r="A5" s="130"/>
      <c r="B5" s="131"/>
      <c r="C5" s="131"/>
      <c r="D5" s="132"/>
    </row>
    <row r="6" spans="1:5">
      <c r="A6" s="12"/>
      <c r="B6" s="12"/>
      <c r="C6" s="12"/>
      <c r="D6" s="12"/>
      <c r="E6" s="119"/>
    </row>
    <row r="7" spans="1:5" ht="26.4">
      <c r="A7" s="28" t="s">
        <v>7</v>
      </c>
      <c r="B7" s="15" t="s">
        <v>0</v>
      </c>
      <c r="C7" s="16" t="s">
        <v>1</v>
      </c>
      <c r="D7" s="16" t="s">
        <v>2</v>
      </c>
      <c r="E7" s="118"/>
    </row>
    <row r="8" spans="1:5" s="17" customFormat="1" hidden="1">
      <c r="A8" s="77" t="s">
        <v>104</v>
      </c>
      <c r="B8" s="78" t="s">
        <v>12</v>
      </c>
      <c r="C8" s="25"/>
      <c r="D8" s="25"/>
    </row>
    <row r="9" spans="1:5" s="17" customFormat="1" hidden="1">
      <c r="A9" s="77" t="s">
        <v>105</v>
      </c>
      <c r="B9" s="78" t="s">
        <v>11</v>
      </c>
      <c r="C9" s="25"/>
      <c r="D9" s="25"/>
    </row>
    <row r="10" spans="1:5" hidden="1">
      <c r="A10" s="29">
        <v>11</v>
      </c>
      <c r="B10" s="39" t="s">
        <v>18</v>
      </c>
      <c r="C10" s="76"/>
      <c r="D10" s="76"/>
    </row>
    <row r="11" spans="1:5">
      <c r="A11" s="29">
        <v>12</v>
      </c>
      <c r="B11" s="39" t="s">
        <v>17</v>
      </c>
      <c r="C11" s="31">
        <f>'12. Felvonulási létesítmények'!H5</f>
        <v>0</v>
      </c>
      <c r="D11" s="31">
        <f>'12. Felvonulási létesítmények'!I5</f>
        <v>0</v>
      </c>
      <c r="E11" s="118"/>
    </row>
    <row r="12" spans="1:5" s="17" customFormat="1" hidden="1">
      <c r="A12" s="83">
        <v>13</v>
      </c>
      <c r="B12" s="84" t="s">
        <v>16</v>
      </c>
      <c r="C12" s="89"/>
      <c r="D12" s="89"/>
      <c r="E12" s="118"/>
    </row>
    <row r="13" spans="1:5" s="17" customFormat="1" hidden="1">
      <c r="A13" s="83">
        <v>14</v>
      </c>
      <c r="B13" s="84" t="s">
        <v>15</v>
      </c>
      <c r="C13" s="89"/>
      <c r="D13" s="89"/>
      <c r="E13" s="118"/>
    </row>
    <row r="14" spans="1:5" s="27" customFormat="1">
      <c r="A14" s="30">
        <v>15</v>
      </c>
      <c r="B14" s="39" t="s">
        <v>3</v>
      </c>
      <c r="C14" s="31">
        <f>'15. Zsaluzás és állványozás'!H6</f>
        <v>0</v>
      </c>
      <c r="D14" s="31">
        <f>'15. Zsaluzás és állványozás'!I6</f>
        <v>0</v>
      </c>
      <c r="E14" s="118"/>
    </row>
    <row r="15" spans="1:5" s="27" customFormat="1">
      <c r="A15" s="30">
        <v>19</v>
      </c>
      <c r="B15" s="39" t="s">
        <v>14</v>
      </c>
      <c r="C15" s="31">
        <f>'19. Ktg.térítések'!H9</f>
        <v>0</v>
      </c>
      <c r="D15" s="31">
        <f>'19. Ktg.térítések'!I9</f>
        <v>0</v>
      </c>
      <c r="E15" s="118"/>
    </row>
    <row r="16" spans="1:5" s="27" customFormat="1" hidden="1">
      <c r="A16" s="30">
        <v>21</v>
      </c>
      <c r="B16" s="39" t="s">
        <v>4</v>
      </c>
      <c r="C16" s="31" t="e">
        <f>#REF!</f>
        <v>#REF!</v>
      </c>
      <c r="D16" s="31" t="e">
        <f>#REF!</f>
        <v>#REF!</v>
      </c>
      <c r="E16" s="118"/>
    </row>
    <row r="17" spans="1:5" s="66" customFormat="1" hidden="1">
      <c r="A17" s="30">
        <v>22</v>
      </c>
      <c r="B17" s="39" t="s">
        <v>89</v>
      </c>
      <c r="C17" s="31" t="e">
        <f>#REF!</f>
        <v>#REF!</v>
      </c>
      <c r="D17" s="31" t="e">
        <f>#REF!</f>
        <v>#REF!</v>
      </c>
      <c r="E17" s="118"/>
    </row>
    <row r="18" spans="1:5" s="66" customFormat="1" ht="12.9" hidden="1" customHeight="1">
      <c r="A18" s="83">
        <v>34</v>
      </c>
      <c r="B18" s="84" t="s">
        <v>13</v>
      </c>
      <c r="C18" s="89">
        <f>'34. Fém- és könnyűszerkezetek'!H26</f>
        <v>0</v>
      </c>
      <c r="D18" s="89">
        <f>'34. Fém- és könnyűszerkezetek'!I26</f>
        <v>0</v>
      </c>
      <c r="E18" s="118"/>
    </row>
    <row r="19" spans="1:5" s="17" customFormat="1" ht="12.9" customHeight="1">
      <c r="A19" s="30">
        <v>35</v>
      </c>
      <c r="B19" s="39" t="s">
        <v>9</v>
      </c>
      <c r="C19" s="31">
        <f>'35.Ácsmunka'!H25</f>
        <v>0</v>
      </c>
      <c r="D19" s="31">
        <f>'35.Ácsmunka'!I25</f>
        <v>0</v>
      </c>
      <c r="E19" s="118"/>
    </row>
    <row r="20" spans="1:5" s="27" customFormat="1" hidden="1">
      <c r="A20" s="83">
        <v>40</v>
      </c>
      <c r="B20" s="39"/>
      <c r="C20" s="31"/>
      <c r="D20" s="31"/>
      <c r="E20" s="118"/>
    </row>
    <row r="21" spans="1:5" s="66" customFormat="1">
      <c r="A21" s="30">
        <v>41</v>
      </c>
      <c r="B21" s="39" t="s">
        <v>8</v>
      </c>
      <c r="C21" s="31">
        <f>'41. Tetőfedés'!H11</f>
        <v>0</v>
      </c>
      <c r="D21" s="31">
        <f>'41. Tetőfedés'!I11</f>
        <v>0</v>
      </c>
      <c r="E21" s="118"/>
    </row>
    <row r="22" spans="1:5" s="17" customFormat="1">
      <c r="A22" s="30">
        <v>43</v>
      </c>
      <c r="B22" s="39" t="s">
        <v>5</v>
      </c>
      <c r="C22" s="31">
        <f>'43. Bádogozás'!H13</f>
        <v>0</v>
      </c>
      <c r="D22" s="31">
        <f>'43. Bádogozás'!I13</f>
        <v>0</v>
      </c>
    </row>
    <row r="23" spans="1:5" hidden="1">
      <c r="A23" s="83">
        <v>68</v>
      </c>
      <c r="B23" s="84" t="s">
        <v>97</v>
      </c>
      <c r="C23" s="89"/>
      <c r="D23" s="89"/>
    </row>
    <row r="24" spans="1:5" s="66" customFormat="1" hidden="1">
      <c r="A24" s="30">
        <v>88</v>
      </c>
      <c r="B24" s="39" t="s">
        <v>10</v>
      </c>
      <c r="C24" s="36">
        <v>0</v>
      </c>
      <c r="D24" s="36">
        <v>0</v>
      </c>
    </row>
    <row r="25" spans="1:5" s="27" customFormat="1" hidden="1">
      <c r="A25" s="83">
        <v>90</v>
      </c>
      <c r="B25" s="84" t="s">
        <v>90</v>
      </c>
      <c r="C25" s="89"/>
      <c r="D25" s="89"/>
    </row>
    <row r="26" spans="1:5" s="27" customFormat="1">
      <c r="A26" s="120"/>
      <c r="B26" s="39" t="s">
        <v>150</v>
      </c>
      <c r="C26" s="31">
        <f>villanyszerelés!H3</f>
        <v>0</v>
      </c>
      <c r="D26" s="31">
        <f>villanyszerelés!I5</f>
        <v>0</v>
      </c>
    </row>
    <row r="27" spans="1:5">
      <c r="A27" s="12"/>
      <c r="B27" s="15" t="s">
        <v>6</v>
      </c>
      <c r="C27" s="32">
        <f>+C26+C22+C21+C19+C15+C14+C11</f>
        <v>0</v>
      </c>
      <c r="D27" s="32">
        <f>+D26+D22+D21+D19+D15+D14+D11</f>
        <v>0</v>
      </c>
    </row>
    <row r="28" spans="1:5">
      <c r="B28" s="18"/>
      <c r="C28" s="19"/>
      <c r="D28" s="19"/>
    </row>
    <row r="29" spans="1:5">
      <c r="B29" s="70" t="s">
        <v>78</v>
      </c>
      <c r="C29" s="70"/>
      <c r="D29" s="71">
        <f>C27+D27</f>
        <v>0</v>
      </c>
    </row>
    <row r="30" spans="1:5">
      <c r="B30" s="3" t="s">
        <v>99</v>
      </c>
      <c r="D30" s="49">
        <f>D29</f>
        <v>0</v>
      </c>
    </row>
    <row r="31" spans="1:5" ht="15.6" thickBot="1">
      <c r="B31" s="52" t="s">
        <v>79</v>
      </c>
      <c r="C31" s="52"/>
      <c r="D31" s="53">
        <f>D30*0.27</f>
        <v>0</v>
      </c>
    </row>
    <row r="32" spans="1:5" ht="16.2" thickTop="1">
      <c r="B32" s="51" t="s">
        <v>80</v>
      </c>
      <c r="D32" s="50">
        <f>D30+D31</f>
        <v>0</v>
      </c>
    </row>
    <row r="34" spans="1:4" ht="14.1" customHeight="1">
      <c r="D34" s="49"/>
    </row>
    <row r="35" spans="1:4" ht="48.9" customHeight="1">
      <c r="A35" s="133" t="s">
        <v>103</v>
      </c>
      <c r="B35" s="134"/>
      <c r="C35" s="134"/>
      <c r="D35" s="134"/>
    </row>
  </sheetData>
  <mergeCells count="2">
    <mergeCell ref="A4:D5"/>
    <mergeCell ref="A35:D35"/>
  </mergeCells>
  <phoneticPr fontId="3" type="noConversion"/>
  <pageMargins left="0.75000000000000011" right="0.75000000000000011" top="1" bottom="1" header="0.5" footer="0.5"/>
  <pageSetup paperSize="9" orientation="portrait" horizontalDpi="4294967292" verticalDpi="4294967292" r:id="rId1"/>
  <headerFooter>
    <oddHeader>&amp;L&amp;"Helvetica,Normál"&amp;9&amp;K000000Költségvetés összesítő
&amp;R&amp;"Calibri (Szövegtörzs),Normál"&amp;10Dátum: &amp;D</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showGridLines="0" view="pageLayout" workbookViewId="0">
      <selection activeCell="F2" sqref="F2:G2"/>
    </sheetView>
  </sheetViews>
  <sheetFormatPr defaultColWidth="10.8984375" defaultRowHeight="15"/>
  <cols>
    <col min="1" max="1" width="3.3984375" style="3" customWidth="1"/>
    <col min="2" max="2" width="7.09765625" style="3" customWidth="1"/>
    <col min="3" max="3" width="38.3984375" style="3" customWidth="1"/>
    <col min="4" max="4" width="5.09765625" style="3" customWidth="1"/>
    <col min="5" max="5" width="3.5" style="3" customWidth="1"/>
    <col min="6" max="7" width="6.59765625" style="3" customWidth="1"/>
    <col min="8" max="9" width="9"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23.9" customHeight="1">
      <c r="A2" s="4">
        <v>1</v>
      </c>
      <c r="B2" s="5" t="s">
        <v>98</v>
      </c>
      <c r="C2" s="47" t="s">
        <v>126</v>
      </c>
      <c r="D2" s="8">
        <v>1</v>
      </c>
      <c r="E2" s="7" t="s">
        <v>33</v>
      </c>
      <c r="F2" s="33"/>
      <c r="G2" s="33"/>
      <c r="H2" s="33">
        <f>D2*F2</f>
        <v>0</v>
      </c>
      <c r="I2" s="33">
        <f>D2*G2</f>
        <v>0</v>
      </c>
    </row>
    <row r="3" spans="1:9" ht="14.1" customHeight="1">
      <c r="A3" s="4"/>
      <c r="B3" s="5"/>
      <c r="C3" s="6"/>
      <c r="D3" s="8"/>
      <c r="E3" s="7"/>
      <c r="F3" s="33"/>
      <c r="G3" s="33"/>
      <c r="H3" s="34"/>
      <c r="I3" s="33"/>
    </row>
    <row r="4" spans="1:9" ht="14.1" customHeight="1">
      <c r="A4" s="4"/>
      <c r="B4" s="5"/>
      <c r="C4" s="9"/>
      <c r="D4" s="8"/>
      <c r="E4" s="7"/>
      <c r="F4" s="33"/>
      <c r="G4" s="33"/>
      <c r="H4" s="33"/>
      <c r="I4" s="33"/>
    </row>
    <row r="5" spans="1:9" s="22" customFormat="1" ht="15" customHeight="1">
      <c r="A5" s="20" t="s">
        <v>37</v>
      </c>
      <c r="B5" s="20" t="s">
        <v>29</v>
      </c>
      <c r="C5" s="20"/>
      <c r="D5" s="20"/>
      <c r="E5" s="20"/>
      <c r="F5" s="24"/>
      <c r="G5" s="24"/>
      <c r="H5" s="43">
        <f>SUM(H2:H4)</f>
        <v>0</v>
      </c>
      <c r="I5" s="43">
        <f>SUM(I2:I4)</f>
        <v>0</v>
      </c>
    </row>
  </sheetData>
  <phoneticPr fontId="3" type="noConversion"/>
  <pageMargins left="0.41000000000000009" right="0.27559055118110237" top="0.80409356725146197" bottom="0.75000000000000011" header="0.30000000000000004" footer="0.30000000000000004"/>
  <pageSetup paperSize="9" orientation="portrait" horizontalDpi="4294967292" verticalDpi="4294967292" r:id="rId1"/>
  <headerFooter>
    <oddHeader>&amp;L&amp;"Helvetica,Normál"&amp;9 12. Felvonulási létesítmények&amp;R&amp;"Helvetica,Normál"&amp;9dátum:&amp;D</oddHeader>
    <oddFooter>&amp;C&amp;P/&amp;N</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
  <sheetViews>
    <sheetView showGridLines="0" view="pageLayout" workbookViewId="0">
      <selection activeCell="F3" sqref="F3:G3"/>
    </sheetView>
  </sheetViews>
  <sheetFormatPr defaultColWidth="10.8984375" defaultRowHeight="15"/>
  <cols>
    <col min="1" max="1" width="3.3984375" style="3" customWidth="1"/>
    <col min="2" max="2" width="9.8984375" style="3" customWidth="1"/>
    <col min="3" max="3" width="37" style="3" customWidth="1"/>
    <col min="4" max="4" width="5.09765625" style="3" customWidth="1"/>
    <col min="5" max="5" width="3.5" style="3" customWidth="1"/>
    <col min="6" max="7" width="5.59765625" style="3" customWidth="1"/>
    <col min="8" max="8" width="8.59765625" style="3" customWidth="1"/>
    <col min="9" max="9" width="9.0976562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4.1" customHeight="1">
      <c r="A2" s="4"/>
      <c r="B2" s="38"/>
      <c r="C2" s="6"/>
      <c r="D2" s="33"/>
      <c r="E2" s="35"/>
      <c r="F2" s="33"/>
      <c r="G2" s="33"/>
      <c r="H2" s="34"/>
      <c r="I2" s="33"/>
    </row>
    <row r="3" spans="1:9" ht="89.1" customHeight="1">
      <c r="A3" s="4">
        <v>1</v>
      </c>
      <c r="B3" s="41" t="s">
        <v>119</v>
      </c>
      <c r="C3" s="6" t="s">
        <v>127</v>
      </c>
      <c r="D3" s="67">
        <v>3</v>
      </c>
      <c r="E3" s="35" t="s">
        <v>32</v>
      </c>
      <c r="F3" s="33"/>
      <c r="G3" s="33"/>
      <c r="H3" s="33">
        <f>D3*F3</f>
        <v>0</v>
      </c>
      <c r="I3" s="33">
        <f>D3*G3</f>
        <v>0</v>
      </c>
    </row>
    <row r="4" spans="1:9" ht="14.1" customHeight="1">
      <c r="A4" s="4"/>
      <c r="B4" s="41"/>
      <c r="C4" s="6"/>
      <c r="D4" s="67"/>
      <c r="E4" s="35"/>
      <c r="F4" s="33"/>
      <c r="G4" s="33"/>
      <c r="H4" s="33"/>
      <c r="I4" s="33"/>
    </row>
    <row r="5" spans="1:9" ht="15" customHeight="1">
      <c r="A5" s="4"/>
      <c r="B5" s="41"/>
      <c r="C5" s="9"/>
      <c r="D5" s="67"/>
      <c r="E5" s="35"/>
      <c r="F5" s="33"/>
      <c r="G5" s="33"/>
      <c r="H5" s="33"/>
      <c r="I5" s="33"/>
    </row>
    <row r="6" spans="1:9" s="22" customFormat="1" ht="15" customHeight="1">
      <c r="A6" s="20" t="s">
        <v>46</v>
      </c>
      <c r="B6" s="20" t="s">
        <v>29</v>
      </c>
      <c r="C6" s="20"/>
      <c r="D6" s="20"/>
      <c r="E6" s="20"/>
      <c r="F6" s="21"/>
      <c r="G6" s="21"/>
      <c r="H6" s="21">
        <f>SUM(H2:H5)</f>
        <v>0</v>
      </c>
      <c r="I6" s="21">
        <f>SUM(I2:I5)</f>
        <v>0</v>
      </c>
    </row>
  </sheetData>
  <phoneticPr fontId="3" type="noConversion"/>
  <pageMargins left="0.41000000000000009" right="0.27559055118110237" top="0.80409356725146197" bottom="0.75000000000000011" header="0.30000000000000004" footer="0.30000000000000004"/>
  <pageSetup paperSize="9" orientation="portrait" horizontalDpi="4294967292" verticalDpi="4294967292" r:id="rId1"/>
  <headerFooter>
    <oddHeader>&amp;L&amp;"Helvetica,Normál"&amp;9 15. Zsaluzás és állványozás&amp;R&amp;"Helvetica,Normál"&amp;9dátum:&amp;D</oddHeader>
    <oddFooter>&amp;C&amp;P/&amp;N</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
  <sheetViews>
    <sheetView showGridLines="0" view="pageLayout" topLeftCell="A14" zoomScale="138" zoomScalePageLayoutView="138" workbookViewId="0">
      <pane ySplit="13068" topLeftCell="A27"/>
      <selection activeCell="C15" sqref="C15"/>
      <selection pane="bottomLeft" activeCell="G11" sqref="G11"/>
    </sheetView>
  </sheetViews>
  <sheetFormatPr defaultColWidth="10.8984375" defaultRowHeight="15"/>
  <cols>
    <col min="1" max="1" width="3.3984375" style="3" customWidth="1"/>
    <col min="2" max="2" width="9.8984375" style="3" customWidth="1"/>
    <col min="3" max="3" width="37" style="3" customWidth="1"/>
    <col min="4" max="4" width="5.09765625" style="3" customWidth="1"/>
    <col min="5" max="5" width="3.5" style="3" customWidth="1"/>
    <col min="6" max="7" width="5.59765625" style="3" customWidth="1"/>
    <col min="8" max="8" width="8.59765625" style="3" customWidth="1"/>
    <col min="9" max="9" width="9.0976562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4.1" customHeight="1">
      <c r="A2" s="4"/>
      <c r="B2" s="38"/>
      <c r="C2" s="6"/>
      <c r="D2" s="33"/>
      <c r="E2" s="35"/>
      <c r="F2" s="33"/>
      <c r="G2" s="33"/>
      <c r="H2" s="34"/>
      <c r="I2" s="33"/>
    </row>
    <row r="3" spans="1:9" ht="99" customHeight="1">
      <c r="A3" s="4">
        <v>1</v>
      </c>
      <c r="B3" s="5" t="s">
        <v>92</v>
      </c>
      <c r="C3" s="6"/>
      <c r="D3" s="33">
        <v>0</v>
      </c>
      <c r="E3" s="35" t="s">
        <v>32</v>
      </c>
      <c r="F3" s="33">
        <v>0</v>
      </c>
      <c r="G3" s="33">
        <v>0</v>
      </c>
      <c r="H3" s="33">
        <f>D3*F3</f>
        <v>0</v>
      </c>
      <c r="I3" s="33">
        <f>D3*G3</f>
        <v>0</v>
      </c>
    </row>
    <row r="4" spans="1:9" ht="14.1" customHeight="1">
      <c r="A4" s="4"/>
      <c r="B4" s="5"/>
      <c r="C4" s="6"/>
      <c r="D4" s="33"/>
      <c r="E4" s="35"/>
      <c r="F4" s="33"/>
      <c r="G4" s="33"/>
      <c r="H4" s="33"/>
      <c r="I4" s="33"/>
    </row>
    <row r="5" spans="1:9" ht="84.9" customHeight="1">
      <c r="A5" s="4">
        <v>2</v>
      </c>
      <c r="B5" s="5" t="s">
        <v>92</v>
      </c>
      <c r="C5" s="9"/>
      <c r="D5" s="33">
        <v>0</v>
      </c>
      <c r="E5" s="35" t="s">
        <v>32</v>
      </c>
      <c r="F5" s="33">
        <v>0</v>
      </c>
      <c r="G5" s="33">
        <v>0</v>
      </c>
      <c r="H5" s="33">
        <f>D5*F5</f>
        <v>0</v>
      </c>
      <c r="I5" s="33">
        <f>D5*G5</f>
        <v>0</v>
      </c>
    </row>
    <row r="6" spans="1:9" ht="15" customHeight="1">
      <c r="A6" s="4"/>
      <c r="B6" s="5"/>
      <c r="C6" s="9"/>
      <c r="D6" s="33"/>
      <c r="E6" s="35"/>
      <c r="F6" s="33"/>
      <c r="G6" s="33"/>
      <c r="H6" s="33"/>
      <c r="I6" s="33"/>
    </row>
    <row r="7" spans="1:9" ht="14.1" customHeight="1">
      <c r="A7" s="4"/>
      <c r="B7" s="5"/>
      <c r="C7" s="9"/>
      <c r="D7" s="33"/>
      <c r="E7" s="35"/>
      <c r="F7" s="33"/>
      <c r="G7" s="33"/>
      <c r="H7" s="33"/>
      <c r="I7" s="33"/>
    </row>
    <row r="8" spans="1:9" s="22" customFormat="1" ht="15" customHeight="1">
      <c r="A8" s="20" t="s">
        <v>93</v>
      </c>
      <c r="B8" s="20" t="s">
        <v>29</v>
      </c>
      <c r="C8" s="20"/>
      <c r="D8" s="20"/>
      <c r="E8" s="20"/>
      <c r="F8" s="21"/>
      <c r="G8" s="21"/>
      <c r="H8" s="21">
        <f>SUM(H2:H7)</f>
        <v>0</v>
      </c>
      <c r="I8" s="21">
        <f>SUM(I2:I7)</f>
        <v>0</v>
      </c>
    </row>
  </sheetData>
  <phoneticPr fontId="3" type="noConversion"/>
  <pageMargins left="0.41000000000000009" right="0.27559055118110237" top="0.75000000000000011" bottom="0.75000000000000011" header="0.30000000000000004" footer="0.30000000000000004"/>
  <pageSetup paperSize="9" orientation="portrait" horizontalDpi="4294967292" verticalDpi="4294967292" r:id="rId1"/>
  <headerFooter>
    <oddHeader>&amp;L&amp;"Helvetica,Regular"&amp;9 19. Költségtérítések&amp;C&amp;"Helvetica,Regular"&amp;9NNK - 1097 Bp., Albert Flórián út 2-6.,_x000D_hrsz.:38293/33&amp;R&amp;"Helvetica,Regular"&amp;9 "A" épület alagsorában_x000D_nyomda kialakítása</oddHeader>
    <oddFooter>&amp;C&amp;P/&amp;N&amp;R2019.10.04.</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EC17-A058-9242-AB60-FAC53872735E}">
  <dimension ref="A1:I9"/>
  <sheetViews>
    <sheetView showGridLines="0" view="pageLayout" workbookViewId="0">
      <selection activeCell="H9" sqref="H9"/>
    </sheetView>
  </sheetViews>
  <sheetFormatPr defaultColWidth="10.8984375" defaultRowHeight="15"/>
  <cols>
    <col min="1" max="1" width="3.3984375" style="3" customWidth="1"/>
    <col min="2" max="2" width="9.8984375" style="3" customWidth="1"/>
    <col min="3" max="3" width="37" style="3" customWidth="1"/>
    <col min="4" max="4" width="5.09765625" style="3" customWidth="1"/>
    <col min="5" max="5" width="3.5" style="3" customWidth="1"/>
    <col min="6" max="7" width="5.59765625" style="3" customWidth="1"/>
    <col min="8" max="8" width="8.59765625" style="3" customWidth="1"/>
    <col min="9" max="9" width="9.0976562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4.1" customHeight="1">
      <c r="A2" s="4"/>
      <c r="B2" s="82"/>
      <c r="C2" s="6"/>
      <c r="D2" s="33"/>
      <c r="E2" s="35"/>
      <c r="F2" s="33"/>
      <c r="G2" s="33"/>
      <c r="H2" s="34"/>
      <c r="I2" s="33"/>
    </row>
    <row r="3" spans="1:9" ht="63" customHeight="1">
      <c r="A3" s="4">
        <v>1</v>
      </c>
      <c r="B3" s="41" t="s">
        <v>117</v>
      </c>
      <c r="C3" s="9" t="s">
        <v>116</v>
      </c>
      <c r="D3" s="67">
        <v>0</v>
      </c>
      <c r="E3" s="35" t="s">
        <v>32</v>
      </c>
      <c r="F3" s="33">
        <v>0</v>
      </c>
      <c r="G3" s="33">
        <v>0</v>
      </c>
      <c r="H3" s="33">
        <f>D3*F3</f>
        <v>0</v>
      </c>
      <c r="I3" s="33">
        <f>D3*G3</f>
        <v>0</v>
      </c>
    </row>
    <row r="4" spans="1:9" ht="13.5" customHeight="1">
      <c r="A4" s="4"/>
      <c r="B4" s="86"/>
      <c r="C4" s="88"/>
      <c r="D4" s="87"/>
      <c r="E4" s="85"/>
      <c r="F4" s="81"/>
      <c r="G4" s="81"/>
      <c r="H4" s="81"/>
      <c r="I4" s="81"/>
    </row>
    <row r="5" spans="1:9" ht="60" customHeight="1">
      <c r="A5" s="4">
        <v>2</v>
      </c>
      <c r="B5" s="86" t="s">
        <v>118</v>
      </c>
      <c r="C5" s="79" t="s">
        <v>120</v>
      </c>
      <c r="D5" s="67">
        <v>0</v>
      </c>
      <c r="E5" s="35" t="s">
        <v>32</v>
      </c>
      <c r="F5" s="33">
        <v>0</v>
      </c>
      <c r="G5" s="33">
        <v>0</v>
      </c>
      <c r="H5" s="33">
        <f>D5*F5</f>
        <v>0</v>
      </c>
      <c r="I5" s="33">
        <f>D5*G5</f>
        <v>0</v>
      </c>
    </row>
    <row r="6" spans="1:9" ht="13.5" customHeight="1">
      <c r="A6" s="4"/>
      <c r="B6" s="86"/>
      <c r="C6" s="88"/>
      <c r="D6" s="87"/>
      <c r="E6" s="85"/>
      <c r="F6" s="81"/>
      <c r="G6" s="81"/>
      <c r="H6" s="81"/>
      <c r="I6" s="81"/>
    </row>
    <row r="7" spans="1:9" ht="60" customHeight="1">
      <c r="A7" s="4">
        <v>3</v>
      </c>
      <c r="B7" s="41" t="s">
        <v>115</v>
      </c>
      <c r="C7" s="6" t="s">
        <v>128</v>
      </c>
      <c r="D7" s="67">
        <v>0</v>
      </c>
      <c r="E7" s="35" t="s">
        <v>32</v>
      </c>
      <c r="F7" s="33">
        <v>0</v>
      </c>
      <c r="G7" s="33">
        <v>0</v>
      </c>
      <c r="H7" s="33">
        <f>D7*F7</f>
        <v>0</v>
      </c>
      <c r="I7" s="33">
        <f>D7*G7</f>
        <v>0</v>
      </c>
    </row>
    <row r="8" spans="1:9" ht="15" customHeight="1">
      <c r="A8" s="4"/>
      <c r="B8" s="41"/>
      <c r="C8" s="9"/>
      <c r="D8" s="67"/>
      <c r="E8" s="35"/>
      <c r="F8" s="33"/>
      <c r="G8" s="33"/>
      <c r="H8" s="33"/>
      <c r="I8" s="33"/>
    </row>
    <row r="9" spans="1:9" s="22" customFormat="1" ht="15" customHeight="1">
      <c r="A9" s="20" t="s">
        <v>93</v>
      </c>
      <c r="B9" s="20" t="s">
        <v>29</v>
      </c>
      <c r="C9" s="20"/>
      <c r="D9" s="20"/>
      <c r="E9" s="20"/>
      <c r="F9" s="21"/>
      <c r="G9" s="21"/>
      <c r="H9" s="21">
        <f>SUM(H2:H8)</f>
        <v>0</v>
      </c>
      <c r="I9" s="21">
        <f>SUM(I2:I8)</f>
        <v>0</v>
      </c>
    </row>
  </sheetData>
  <pageMargins left="0.41000000000000009" right="0.27559055118110237" top="0.80409356725146197" bottom="0.75000000000000011" header="0.30000000000000004" footer="0.30000000000000004"/>
  <pageSetup paperSize="9" orientation="portrait" horizontalDpi="4294967292" verticalDpi="4294967292" r:id="rId1"/>
  <headerFooter>
    <oddHeader>&amp;L&amp;"Helvetica,Normál"&amp;9 19. Költségtérítések&amp;R&amp;"Helvetica,Normál"&amp;9dátum:&amp;D</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showGridLines="0" view="pageLayout" zoomScale="138" zoomScalePageLayoutView="138" workbookViewId="0">
      <pane ySplit="14100" topLeftCell="A27"/>
      <selection activeCell="C9" sqref="C9"/>
      <selection pane="bottomLeft" activeCell="F33" sqref="F33"/>
    </sheetView>
  </sheetViews>
  <sheetFormatPr defaultColWidth="10.8984375" defaultRowHeight="15"/>
  <cols>
    <col min="1" max="1" width="3.3984375" style="3" customWidth="1"/>
    <col min="2" max="2" width="9.8984375" style="3" customWidth="1"/>
    <col min="3" max="3" width="37" style="3" customWidth="1"/>
    <col min="4" max="4" width="5.09765625" style="3" customWidth="1"/>
    <col min="5" max="5" width="3.5" style="3" customWidth="1"/>
    <col min="6" max="7" width="5.59765625" style="3" customWidth="1"/>
    <col min="8" max="8" width="8.59765625" style="3" customWidth="1"/>
    <col min="9" max="9" width="9.0976562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14.1" customHeight="1">
      <c r="A2" s="4"/>
      <c r="B2" s="38"/>
      <c r="C2" s="6"/>
      <c r="D2" s="33"/>
      <c r="E2" s="35"/>
      <c r="F2" s="33"/>
      <c r="G2" s="33"/>
      <c r="H2" s="34"/>
      <c r="I2" s="33"/>
    </row>
    <row r="3" spans="1:9" ht="38.1" customHeight="1">
      <c r="A3" s="4">
        <v>1</v>
      </c>
      <c r="B3" s="5" t="s">
        <v>91</v>
      </c>
      <c r="C3" s="6"/>
      <c r="D3" s="8">
        <v>0</v>
      </c>
      <c r="E3" s="7" t="s">
        <v>32</v>
      </c>
      <c r="F3" s="33">
        <v>0</v>
      </c>
      <c r="G3" s="33">
        <v>0</v>
      </c>
      <c r="H3" s="33">
        <f>D3*F3</f>
        <v>0</v>
      </c>
      <c r="I3" s="33">
        <f>D3*G3</f>
        <v>0</v>
      </c>
    </row>
    <row r="4" spans="1:9" ht="14.1" customHeight="1">
      <c r="A4" s="4"/>
      <c r="B4" s="5"/>
      <c r="C4" s="6"/>
      <c r="D4" s="33"/>
      <c r="E4" s="35"/>
      <c r="F4" s="33"/>
      <c r="G4" s="33"/>
      <c r="H4" s="33"/>
      <c r="I4" s="33"/>
    </row>
    <row r="5" spans="1:9" ht="68.099999999999994" customHeight="1">
      <c r="A5" s="4">
        <v>2</v>
      </c>
      <c r="B5" s="5" t="s">
        <v>91</v>
      </c>
      <c r="C5" s="10"/>
      <c r="D5" s="8">
        <v>0</v>
      </c>
      <c r="E5" s="7" t="s">
        <v>32</v>
      </c>
      <c r="F5" s="33">
        <v>0</v>
      </c>
      <c r="G5" s="33">
        <v>0</v>
      </c>
      <c r="H5" s="33">
        <f>D5*F5</f>
        <v>0</v>
      </c>
      <c r="I5" s="33">
        <f t="shared" ref="I5" si="0">D5*G5</f>
        <v>0</v>
      </c>
    </row>
    <row r="6" spans="1:9" ht="14.1" customHeight="1">
      <c r="A6" s="4"/>
      <c r="B6" s="5"/>
      <c r="C6" s="10"/>
      <c r="D6" s="8"/>
      <c r="E6" s="7"/>
      <c r="F6" s="33"/>
      <c r="G6" s="33"/>
      <c r="H6" s="33"/>
      <c r="I6" s="33"/>
    </row>
    <row r="7" spans="1:9" ht="68.099999999999994" customHeight="1">
      <c r="A7" s="4">
        <v>3</v>
      </c>
      <c r="B7" s="5" t="s">
        <v>91</v>
      </c>
      <c r="C7" s="10"/>
      <c r="D7" s="8"/>
      <c r="E7" s="7"/>
      <c r="F7" s="33"/>
      <c r="G7" s="33"/>
      <c r="H7" s="33"/>
      <c r="I7" s="33"/>
    </row>
    <row r="8" spans="1:9" ht="14.1" customHeight="1">
      <c r="A8" s="4"/>
      <c r="B8" s="5"/>
      <c r="C8" s="10"/>
      <c r="D8" s="8"/>
      <c r="E8" s="7"/>
      <c r="F8" s="33"/>
      <c r="G8" s="33"/>
      <c r="H8" s="33"/>
      <c r="I8" s="33"/>
    </row>
    <row r="9" spans="1:9" ht="68.099999999999994" customHeight="1">
      <c r="A9" s="4">
        <v>4</v>
      </c>
      <c r="B9" s="5" t="s">
        <v>91</v>
      </c>
      <c r="C9" s="9"/>
      <c r="D9" s="33"/>
      <c r="E9" s="35"/>
      <c r="F9" s="33"/>
      <c r="G9" s="33"/>
      <c r="H9" s="33"/>
      <c r="I9" s="33"/>
    </row>
    <row r="10" spans="1:9" ht="14.1" hidden="1" customHeight="1">
      <c r="A10" s="4"/>
      <c r="B10" s="5"/>
      <c r="C10" s="9"/>
      <c r="D10" s="33"/>
      <c r="E10" s="35"/>
      <c r="F10" s="33"/>
      <c r="G10" s="33"/>
      <c r="H10" s="33"/>
      <c r="I10" s="33"/>
    </row>
    <row r="11" spans="1:9" ht="14.1" customHeight="1">
      <c r="A11" s="4"/>
      <c r="B11" s="5"/>
      <c r="C11" s="9"/>
      <c r="D11" s="33"/>
      <c r="E11" s="35"/>
      <c r="F11" s="33"/>
      <c r="G11" s="33"/>
      <c r="H11" s="33"/>
      <c r="I11" s="33"/>
    </row>
    <row r="12" spans="1:9" ht="66" customHeight="1">
      <c r="A12" s="4">
        <v>5</v>
      </c>
      <c r="B12" s="5" t="s">
        <v>91</v>
      </c>
      <c r="C12" s="10"/>
      <c r="D12" s="8">
        <v>0</v>
      </c>
      <c r="E12" s="7" t="s">
        <v>32</v>
      </c>
      <c r="F12" s="33">
        <v>0</v>
      </c>
      <c r="G12" s="33">
        <v>0</v>
      </c>
      <c r="H12" s="33">
        <f>D12*F12</f>
        <v>0</v>
      </c>
      <c r="I12" s="33">
        <f t="shared" ref="I12" si="1">D12*G12</f>
        <v>0</v>
      </c>
    </row>
    <row r="13" spans="1:9" s="22" customFormat="1" ht="15" customHeight="1">
      <c r="A13" s="20" t="s">
        <v>94</v>
      </c>
      <c r="B13" s="20" t="s">
        <v>29</v>
      </c>
      <c r="C13" s="20"/>
      <c r="D13" s="20"/>
      <c r="E13" s="20"/>
      <c r="F13" s="21"/>
      <c r="G13" s="21"/>
      <c r="H13" s="21">
        <f>SUM(H2:H12)</f>
        <v>0</v>
      </c>
      <c r="I13" s="21">
        <f>SUM(I2:I12)</f>
        <v>0</v>
      </c>
    </row>
  </sheetData>
  <phoneticPr fontId="3" type="noConversion"/>
  <pageMargins left="0.41000000000000009" right="0.27559055118110237" top="0.75000000000000011" bottom="0.75000000000000011" header="0.30000000000000004" footer="0.30000000000000004"/>
  <pageSetup paperSize="9" orientation="portrait" horizontalDpi="4294967292" verticalDpi="4294967292" r:id="rId1"/>
  <headerFooter>
    <oddHeader>&amp;L&amp;"Helvetica,Regular"&amp;9 32.Előregyártott épület-_x000D_      szerkezetek elhelyezése&amp;C&amp;"Helvetica,Regular"&amp;9NNK - 1097 Bp., Albert Flórián út 2-6.,_x000D_hrsz.:38293/33&amp;R&amp;"Helvetica,Regular"&amp;9 "A" épület alagsorában_x000D_nyomda kialakítása</oddHeader>
    <oddFooter>&amp;C&amp;P/&amp;N&amp;R2019.08.26.</oddFoot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
  <sheetViews>
    <sheetView showGridLines="0" view="pageLayout" topLeftCell="A15" zoomScale="138" zoomScalePageLayoutView="138" workbookViewId="0">
      <pane ySplit="12132" topLeftCell="A22"/>
      <selection activeCell="F22" sqref="F22"/>
      <selection pane="bottomLeft" activeCell="I26" sqref="I26"/>
    </sheetView>
  </sheetViews>
  <sheetFormatPr defaultColWidth="10.8984375" defaultRowHeight="15"/>
  <cols>
    <col min="1" max="1" width="3.3984375" style="3" customWidth="1"/>
    <col min="2" max="2" width="11.09765625" style="3" customWidth="1"/>
    <col min="3" max="3" width="37.8984375" style="3" customWidth="1"/>
    <col min="4" max="4" width="5.09765625" style="3" customWidth="1"/>
    <col min="5" max="5" width="3.5" style="3" customWidth="1"/>
    <col min="6" max="7" width="5.59765625" style="3" customWidth="1"/>
    <col min="8" max="8" width="8.3984375" style="3" customWidth="1"/>
    <col min="9" max="9" width="8.5" style="3" customWidth="1"/>
    <col min="10" max="16384" width="10.8984375" style="3"/>
  </cols>
  <sheetData>
    <row r="1" spans="1:9" ht="27.9" customHeight="1">
      <c r="A1" s="1" t="s">
        <v>20</v>
      </c>
      <c r="B1" s="1" t="s">
        <v>19</v>
      </c>
      <c r="C1" s="1" t="s">
        <v>21</v>
      </c>
      <c r="D1" s="2" t="s">
        <v>22</v>
      </c>
      <c r="E1" s="2" t="s">
        <v>27</v>
      </c>
      <c r="F1" s="2" t="s">
        <v>23</v>
      </c>
      <c r="G1" s="2" t="s">
        <v>28</v>
      </c>
      <c r="H1" s="2" t="s">
        <v>24</v>
      </c>
      <c r="I1" s="2" t="s">
        <v>25</v>
      </c>
    </row>
    <row r="2" spans="1:9" ht="51.9" customHeight="1">
      <c r="A2" s="4">
        <v>1</v>
      </c>
      <c r="B2" s="5" t="s">
        <v>47</v>
      </c>
      <c r="C2" s="6" t="s">
        <v>51</v>
      </c>
      <c r="D2" s="33">
        <v>0</v>
      </c>
      <c r="E2" s="35" t="s">
        <v>44</v>
      </c>
      <c r="F2" s="33">
        <v>0</v>
      </c>
      <c r="G2" s="33">
        <v>3000</v>
      </c>
      <c r="H2" s="33">
        <f>D2*F2</f>
        <v>0</v>
      </c>
      <c r="I2" s="33">
        <f>D2*G2</f>
        <v>0</v>
      </c>
    </row>
    <row r="3" spans="1:9" ht="15" customHeight="1">
      <c r="A3" s="4"/>
      <c r="B3" s="5"/>
      <c r="C3" s="6"/>
      <c r="D3" s="33"/>
      <c r="E3" s="35"/>
      <c r="F3" s="33"/>
      <c r="G3" s="33"/>
      <c r="H3" s="33"/>
      <c r="I3" s="33"/>
    </row>
    <row r="4" spans="1:9" ht="33.9" customHeight="1">
      <c r="A4" s="4">
        <v>2</v>
      </c>
      <c r="B4" s="5" t="s">
        <v>47</v>
      </c>
      <c r="C4" s="6" t="s">
        <v>49</v>
      </c>
      <c r="D4" s="33">
        <v>0</v>
      </c>
      <c r="E4" s="35" t="s">
        <v>44</v>
      </c>
      <c r="F4" s="33">
        <v>0</v>
      </c>
      <c r="G4" s="33">
        <v>500</v>
      </c>
      <c r="H4" s="33">
        <f>D4*F4</f>
        <v>0</v>
      </c>
      <c r="I4" s="33">
        <f>D4*G4</f>
        <v>0</v>
      </c>
    </row>
    <row r="5" spans="1:9" ht="15" customHeight="1">
      <c r="A5" s="4"/>
      <c r="B5" s="5"/>
      <c r="C5" s="6"/>
      <c r="D5" s="33"/>
      <c r="E5" s="35"/>
      <c r="F5" s="33"/>
      <c r="G5" s="33"/>
      <c r="H5" s="33"/>
      <c r="I5" s="33"/>
    </row>
    <row r="6" spans="1:9" ht="30.9" customHeight="1">
      <c r="A6" s="4">
        <v>3</v>
      </c>
      <c r="B6" s="5" t="s">
        <v>47</v>
      </c>
      <c r="C6" s="6" t="s">
        <v>50</v>
      </c>
      <c r="D6" s="33">
        <v>0</v>
      </c>
      <c r="E6" s="35" t="s">
        <v>44</v>
      </c>
      <c r="F6" s="33">
        <v>0</v>
      </c>
      <c r="G6" s="33">
        <v>500</v>
      </c>
      <c r="H6" s="33">
        <f>D6*F6</f>
        <v>0</v>
      </c>
      <c r="I6" s="33">
        <f>D6*G6</f>
        <v>0</v>
      </c>
    </row>
    <row r="7" spans="1:9" ht="14.1" customHeight="1">
      <c r="A7" s="4"/>
      <c r="B7" s="5"/>
      <c r="C7" s="6"/>
      <c r="D7" s="33"/>
      <c r="E7" s="35"/>
      <c r="F7" s="33"/>
      <c r="G7" s="33"/>
      <c r="H7" s="34"/>
      <c r="I7" s="33"/>
    </row>
    <row r="8" spans="1:9" ht="65.099999999999994" customHeight="1">
      <c r="A8" s="4">
        <v>4</v>
      </c>
      <c r="B8" s="5" t="s">
        <v>48</v>
      </c>
      <c r="C8" s="6" t="s">
        <v>52</v>
      </c>
      <c r="D8" s="33">
        <v>0</v>
      </c>
      <c r="E8" s="35" t="s">
        <v>44</v>
      </c>
      <c r="F8" s="33">
        <v>13800</v>
      </c>
      <c r="G8" s="33">
        <v>11500</v>
      </c>
      <c r="H8" s="33">
        <f>D8*F8</f>
        <v>0</v>
      </c>
      <c r="I8" s="33">
        <f>D8*G8</f>
        <v>0</v>
      </c>
    </row>
    <row r="9" spans="1:9" ht="14.1" customHeight="1">
      <c r="A9" s="4"/>
      <c r="B9" s="5"/>
      <c r="C9" s="6"/>
      <c r="D9" s="33"/>
      <c r="E9" s="35"/>
      <c r="F9" s="33"/>
      <c r="G9" s="33"/>
      <c r="H9" s="33"/>
      <c r="I9" s="33"/>
    </row>
    <row r="10" spans="1:9" ht="54.9" customHeight="1">
      <c r="A10" s="4">
        <v>5</v>
      </c>
      <c r="B10" s="5" t="s">
        <v>48</v>
      </c>
      <c r="C10" s="6" t="s">
        <v>65</v>
      </c>
      <c r="D10" s="33">
        <v>0</v>
      </c>
      <c r="E10" s="35" t="s">
        <v>45</v>
      </c>
      <c r="F10" s="33">
        <v>6000</v>
      </c>
      <c r="G10" s="33">
        <v>4000</v>
      </c>
      <c r="H10" s="33">
        <f>D10*F10</f>
        <v>0</v>
      </c>
      <c r="I10" s="33">
        <f>D10*G10</f>
        <v>0</v>
      </c>
    </row>
    <row r="11" spans="1:9" ht="15" customHeight="1">
      <c r="A11" s="4"/>
      <c r="B11" s="5"/>
      <c r="C11" s="6"/>
      <c r="D11" s="33"/>
      <c r="E11" s="35"/>
      <c r="F11" s="33"/>
      <c r="G11" s="33"/>
      <c r="H11" s="33"/>
      <c r="I11" s="33"/>
    </row>
    <row r="12" spans="1:9" ht="117.9" customHeight="1">
      <c r="A12" s="4">
        <v>6</v>
      </c>
      <c r="B12" s="5" t="s">
        <v>53</v>
      </c>
      <c r="C12" s="6" t="s">
        <v>58</v>
      </c>
      <c r="D12" s="33">
        <v>0</v>
      </c>
      <c r="E12" s="35" t="s">
        <v>45</v>
      </c>
      <c r="F12" s="33">
        <v>9000</v>
      </c>
      <c r="G12" s="33">
        <v>3000</v>
      </c>
      <c r="H12" s="33">
        <f>D12*F12</f>
        <v>0</v>
      </c>
      <c r="I12" s="33">
        <f>D12*G12</f>
        <v>0</v>
      </c>
    </row>
    <row r="13" spans="1:9" ht="14.1" customHeight="1">
      <c r="A13" s="4"/>
      <c r="B13" s="5"/>
      <c r="C13" s="6"/>
      <c r="D13" s="33"/>
      <c r="E13" s="35"/>
      <c r="F13" s="33"/>
      <c r="G13" s="33"/>
      <c r="H13" s="33"/>
      <c r="I13" s="33"/>
    </row>
    <row r="14" spans="1:9" ht="189" customHeight="1">
      <c r="A14" s="4">
        <v>7</v>
      </c>
      <c r="B14" s="5" t="s">
        <v>54</v>
      </c>
      <c r="C14" s="42" t="s">
        <v>59</v>
      </c>
      <c r="D14" s="33">
        <v>0</v>
      </c>
      <c r="E14" s="35" t="s">
        <v>45</v>
      </c>
      <c r="F14" s="33">
        <v>7900</v>
      </c>
      <c r="G14" s="33">
        <v>3200</v>
      </c>
      <c r="H14" s="33">
        <f>D14*F14</f>
        <v>0</v>
      </c>
      <c r="I14" s="33">
        <f>D14*G14</f>
        <v>0</v>
      </c>
    </row>
    <row r="15" spans="1:9" ht="14.1" customHeight="1">
      <c r="A15" s="4"/>
      <c r="B15" s="5"/>
      <c r="C15" s="40"/>
      <c r="D15" s="33"/>
      <c r="E15" s="35"/>
      <c r="F15" s="33"/>
      <c r="G15" s="33"/>
      <c r="H15" s="33"/>
      <c r="I15" s="33"/>
    </row>
    <row r="16" spans="1:9" ht="42" customHeight="1">
      <c r="A16" s="4">
        <v>8</v>
      </c>
      <c r="B16" s="5" t="s">
        <v>55</v>
      </c>
      <c r="C16" s="41" t="s">
        <v>57</v>
      </c>
      <c r="D16" s="33">
        <v>0</v>
      </c>
      <c r="E16" s="35" t="s">
        <v>56</v>
      </c>
      <c r="F16" s="33">
        <v>350</v>
      </c>
      <c r="G16" s="33">
        <v>250</v>
      </c>
      <c r="H16" s="33">
        <f>D16*F16</f>
        <v>0</v>
      </c>
      <c r="I16" s="33">
        <f>D16*G16</f>
        <v>0</v>
      </c>
    </row>
    <row r="17" spans="1:9" ht="14.1" customHeight="1">
      <c r="A17" s="4"/>
      <c r="B17" s="5"/>
      <c r="C17" s="5"/>
      <c r="D17" s="33"/>
      <c r="E17" s="35"/>
      <c r="F17" s="33"/>
      <c r="G17" s="33"/>
      <c r="H17" s="33"/>
      <c r="I17" s="33"/>
    </row>
    <row r="18" spans="1:9" ht="80.099999999999994" customHeight="1">
      <c r="A18" s="4">
        <v>9</v>
      </c>
      <c r="B18" s="5" t="s">
        <v>60</v>
      </c>
      <c r="C18" s="41" t="s">
        <v>63</v>
      </c>
      <c r="D18" s="33">
        <v>0</v>
      </c>
      <c r="E18" s="35" t="s">
        <v>32</v>
      </c>
      <c r="F18" s="33">
        <v>50</v>
      </c>
      <c r="G18" s="33">
        <v>580</v>
      </c>
      <c r="H18" s="33">
        <f>D18*F18</f>
        <v>0</v>
      </c>
      <c r="I18" s="33">
        <f>D18*G18</f>
        <v>0</v>
      </c>
    </row>
    <row r="19" spans="1:9" ht="14.1" customHeight="1">
      <c r="A19" s="4"/>
      <c r="B19" s="5"/>
      <c r="C19" s="5"/>
      <c r="D19" s="33"/>
      <c r="E19" s="35"/>
      <c r="F19" s="33"/>
      <c r="G19" s="33"/>
      <c r="H19" s="33"/>
      <c r="I19" s="33"/>
    </row>
    <row r="20" spans="1:9" ht="71.099999999999994" customHeight="1">
      <c r="A20" s="4">
        <v>10</v>
      </c>
      <c r="B20" s="5" t="s">
        <v>61</v>
      </c>
      <c r="C20" s="48" t="s">
        <v>64</v>
      </c>
      <c r="D20" s="33">
        <v>0</v>
      </c>
      <c r="E20" s="35" t="s">
        <v>32</v>
      </c>
      <c r="F20" s="33">
        <v>30</v>
      </c>
      <c r="G20" s="33">
        <v>450</v>
      </c>
      <c r="H20" s="33">
        <f>D20*F20</f>
        <v>0</v>
      </c>
      <c r="I20" s="33">
        <f>D20*G20</f>
        <v>0</v>
      </c>
    </row>
    <row r="21" spans="1:9" ht="14.1" customHeight="1">
      <c r="A21" s="4"/>
      <c r="B21" s="5"/>
      <c r="C21" s="9"/>
      <c r="D21" s="33"/>
      <c r="E21" s="35"/>
      <c r="F21" s="33"/>
      <c r="G21" s="33"/>
      <c r="H21" s="33"/>
      <c r="I21" s="33"/>
    </row>
    <row r="22" spans="1:9" ht="84.9" customHeight="1">
      <c r="A22" s="4">
        <v>11</v>
      </c>
      <c r="B22" s="5" t="s">
        <v>62</v>
      </c>
      <c r="C22" s="10"/>
      <c r="D22" s="33">
        <v>0</v>
      </c>
      <c r="E22" s="35" t="s">
        <v>45</v>
      </c>
      <c r="F22" s="33"/>
      <c r="G22" s="33"/>
      <c r="H22" s="33"/>
      <c r="I22" s="33"/>
    </row>
    <row r="23" spans="1:9" ht="14.1" customHeight="1">
      <c r="A23" s="4"/>
      <c r="B23" s="5"/>
      <c r="C23" s="11"/>
      <c r="D23" s="33"/>
      <c r="E23" s="35"/>
      <c r="F23" s="33"/>
      <c r="G23" s="33"/>
      <c r="H23" s="33"/>
      <c r="I23" s="33"/>
    </row>
    <row r="24" spans="1:9" ht="84.9" customHeight="1">
      <c r="A24" s="4">
        <v>12</v>
      </c>
      <c r="B24" s="5" t="s">
        <v>62</v>
      </c>
      <c r="C24" s="11"/>
      <c r="D24" s="33">
        <v>0</v>
      </c>
      <c r="E24" s="35" t="s">
        <v>45</v>
      </c>
      <c r="F24" s="33"/>
      <c r="G24" s="33"/>
      <c r="H24" s="33"/>
      <c r="I24" s="33"/>
    </row>
    <row r="25" spans="1:9" ht="14.1" customHeight="1">
      <c r="A25" s="4"/>
      <c r="B25" s="5"/>
      <c r="C25" s="11"/>
      <c r="D25" s="33"/>
      <c r="E25" s="35"/>
      <c r="F25" s="33"/>
      <c r="G25" s="33"/>
      <c r="H25" s="33"/>
      <c r="I25" s="33"/>
    </row>
    <row r="26" spans="1:9" s="22" customFormat="1" ht="15" customHeight="1">
      <c r="A26" s="20" t="s">
        <v>38</v>
      </c>
      <c r="B26" s="20" t="s">
        <v>29</v>
      </c>
      <c r="C26" s="20"/>
      <c r="D26" s="20"/>
      <c r="E26" s="20"/>
      <c r="F26" s="21"/>
      <c r="G26" s="21"/>
      <c r="H26" s="21">
        <f>SUM(H2:H25)</f>
        <v>0</v>
      </c>
      <c r="I26" s="21">
        <f>SUM(I2:I25)</f>
        <v>0</v>
      </c>
    </row>
  </sheetData>
  <phoneticPr fontId="3" type="noConversion"/>
  <pageMargins left="0.41000000000000009" right="0.28000000000000003" top="0.75000000000000011" bottom="0.75000000000000011" header="0.30000000000000004" footer="0.30000000000000004"/>
  <pageSetup paperSize="9" orientation="portrait" horizontalDpi="4294967292" verticalDpi="4294967292" r:id="rId1"/>
  <headerFooter>
    <oddHeader>&amp;L&amp;"Helvetica,Regular"&amp;9&amp;K000000 34. Fém- és könnyűszerkezetek_x000D_       építése&amp;C&amp;"Arial,Regular"&amp;9&amp;K000000NNK - 1097 Bp., Albert Flórián út 2-6.,_x000D_hrsz.:38293/33&amp;R&amp;"Helvetica,Regular"&amp;9&amp;K000000 "A" épület alagsorában_x000D_nyomda kialakítása</oddHeader>
    <oddFooter>&amp;C&amp;P/&amp;N&amp;R2019.08.26.</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16</vt:i4>
      </vt:variant>
    </vt:vector>
  </HeadingPairs>
  <TitlesOfParts>
    <vt:vector size="16" baseType="lpstr">
      <vt:lpstr>Címlap</vt:lpstr>
      <vt:lpstr>főösszesítő</vt:lpstr>
      <vt:lpstr> Összesítő</vt:lpstr>
      <vt:lpstr>12. Felvonulási létesítmények</vt:lpstr>
      <vt:lpstr>15. Zsaluzás és állványozás</vt:lpstr>
      <vt:lpstr>19. Költségtérítések</vt:lpstr>
      <vt:lpstr>19. Ktg.térítések</vt:lpstr>
      <vt:lpstr>32. Előregyártott épületszerk</vt:lpstr>
      <vt:lpstr>34. Fém- és könnyűszerkezetek</vt:lpstr>
      <vt:lpstr>35.Ácsmunka</vt:lpstr>
      <vt:lpstr>41. Tetőfedés, bádogozás</vt:lpstr>
      <vt:lpstr>41. Tetőfedés</vt:lpstr>
      <vt:lpstr>44. Fa-és műa. szerk.</vt:lpstr>
      <vt:lpstr>43. Bádogozás</vt:lpstr>
      <vt:lpstr>villanyszerelés</vt:lpstr>
      <vt:lpstr>49. Árnyékolók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Macintosh</dc:creator>
  <cp:keywords/>
  <dc:description>Ezen fájl-t bármely felhasználó kizárólag saját felelősségére használhatja!</dc:description>
  <cp:lastModifiedBy>Hivatal OLÖ</cp:lastModifiedBy>
  <cp:lastPrinted>2025-06-18T10:39:29Z</cp:lastPrinted>
  <dcterms:created xsi:type="dcterms:W3CDTF">2018-07-04T09:41:13Z</dcterms:created>
  <dcterms:modified xsi:type="dcterms:W3CDTF">2025-06-19T13:10:46Z</dcterms:modified>
  <cp:category/>
</cp:coreProperties>
</file>